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5/1Q2025/6. voor website/"/>
    </mc:Choice>
  </mc:AlternateContent>
  <xr:revisionPtr revIDLastSave="4859" documentId="13_ncr:1_{877D0787-8AA2-456E-800A-12D95EA448E9}" xr6:coauthVersionLast="47" xr6:coauthVersionMax="47" xr10:uidLastSave="{DA8AA075-524F-4683-AABF-59C044B48AFA}"/>
  <bookViews>
    <workbookView xWindow="28680" yWindow="-120" windowWidth="29040" windowHeight="15720" tabRatio="718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_Total_regulatory_capital__after_profit_approp_FL">'1.5 Solvency'!$R$77</definedName>
    <definedName name="_Total_regulatory_capital__after_profit_approp_transitional">'1.5 Solvency'!$S$77</definedName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Overview'!$A$5:$S$14</definedName>
    <definedName name="_xlnm.Print_Area" localSheetId="2">'1.2 KBC Group'!$A$5:$Q$48</definedName>
    <definedName name="_xlnm.Print_Area" localSheetId="3">'1.3 Consensus'!$B$5:$S$29</definedName>
    <definedName name="_xlnm.Print_Area" localSheetId="4">'1.4 Balance-sheet'!$B$5:$J$44</definedName>
    <definedName name="_xlnm.Print_Area" localSheetId="5">'1.5 Solvency'!$B$5:$V$50</definedName>
    <definedName name="_xlnm.Print_Area" localSheetId="7">'2.1 BU BELGIUM'!$A$5:$Q$47</definedName>
    <definedName name="_xlnm.Print_Area" localSheetId="8">'2.2 BU CZECH REPUBLIC'!$A$5:$Q$49</definedName>
    <definedName name="_xlnm.Print_Area" localSheetId="9">'2.3 BU INTERNATIONAL MARKETS'!$A$5:$Q$47</definedName>
    <definedName name="_xlnm.Print_Area" localSheetId="10">'2.3.1 SLOVAKIA'!$A$5:$Q$46</definedName>
    <definedName name="_xlnm.Print_Area" localSheetId="11">'2.3.2 HUNGARY'!$A$5:$Q$46</definedName>
    <definedName name="_xlnm.Print_Area" localSheetId="12">'2.3.3 BULGARIA'!$A$5:$Q$46</definedName>
    <definedName name="_xlnm.Print_Area" localSheetId="13">'2.4 GROUP CENTRE'!$A$6:$Q$47</definedName>
    <definedName name="_xlnm.Print_Area" localSheetId="14">'3.1 Credit risk_loan portfolio'!$B$6:$E$111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1" i="110" l="1"/>
  <c r="R7" i="110"/>
  <c r="Z37" i="111"/>
  <c r="X9" i="111"/>
  <c r="Y9" i="111"/>
  <c r="Z9" i="111"/>
  <c r="AA9" i="111"/>
  <c r="X10" i="111"/>
  <c r="Y10" i="111"/>
  <c r="Z10" i="111"/>
  <c r="AA10" i="111"/>
  <c r="X11" i="111"/>
  <c r="Y11" i="111"/>
  <c r="Z11" i="111"/>
  <c r="AA11" i="111"/>
  <c r="X12" i="111"/>
  <c r="Y12" i="111"/>
  <c r="Z12" i="111"/>
  <c r="AA12" i="111"/>
  <c r="X13" i="111"/>
  <c r="Y13" i="111"/>
  <c r="Z13" i="111"/>
  <c r="AA13" i="111"/>
  <c r="X14" i="111"/>
  <c r="Y14" i="111"/>
  <c r="Z14" i="111"/>
  <c r="AA14" i="111"/>
  <c r="X15" i="111"/>
  <c r="Y15" i="111"/>
  <c r="Z15" i="111"/>
  <c r="AA15" i="111"/>
  <c r="X16" i="111"/>
  <c r="Y16" i="111"/>
  <c r="Z16" i="111"/>
  <c r="AA16" i="111"/>
  <c r="X17" i="111"/>
  <c r="Y17" i="111"/>
  <c r="Z17" i="111"/>
  <c r="AA17" i="111"/>
  <c r="X18" i="111"/>
  <c r="Y18" i="111"/>
  <c r="Z18" i="111"/>
  <c r="AA18" i="111"/>
  <c r="X19" i="111"/>
  <c r="Y19" i="111"/>
  <c r="Z19" i="111"/>
  <c r="AA19" i="111"/>
  <c r="X20" i="111"/>
  <c r="Y20" i="111"/>
  <c r="Z20" i="111"/>
  <c r="AA20" i="111"/>
  <c r="X21" i="111"/>
  <c r="Y21" i="111"/>
  <c r="Z21" i="111"/>
  <c r="AA21" i="111"/>
  <c r="X22" i="111"/>
  <c r="Y22" i="111"/>
  <c r="Z22" i="111"/>
  <c r="AA22" i="111"/>
  <c r="X23" i="111"/>
  <c r="Y23" i="111"/>
  <c r="Z23" i="111"/>
  <c r="AA23" i="111"/>
  <c r="X24" i="111"/>
  <c r="Y24" i="111"/>
  <c r="Z24" i="111"/>
  <c r="AA24" i="111"/>
  <c r="X25" i="111"/>
  <c r="Y25" i="111"/>
  <c r="Z25" i="111"/>
  <c r="AA25" i="111"/>
  <c r="X26" i="111"/>
  <c r="Y26" i="111"/>
  <c r="Z26" i="111"/>
  <c r="AA26" i="111"/>
  <c r="X27" i="111"/>
  <c r="Y27" i="111"/>
  <c r="Z27" i="111"/>
  <c r="AA27" i="111"/>
  <c r="X28" i="111"/>
  <c r="Y28" i="111"/>
  <c r="Z28" i="111"/>
  <c r="AA28" i="111"/>
  <c r="X29" i="111"/>
  <c r="Y29" i="111"/>
  <c r="Z29" i="111"/>
  <c r="AA29" i="111"/>
  <c r="X30" i="111"/>
  <c r="Y30" i="111"/>
  <c r="Z30" i="111"/>
  <c r="AA30" i="111"/>
  <c r="X31" i="111"/>
  <c r="Y31" i="111"/>
  <c r="Z31" i="111"/>
  <c r="AA31" i="111"/>
  <c r="X32" i="111"/>
  <c r="Y32" i="111"/>
  <c r="Z32" i="111"/>
  <c r="AA32" i="111"/>
  <c r="X33" i="111"/>
  <c r="Y33" i="111"/>
  <c r="Z33" i="111"/>
  <c r="AA33" i="111"/>
  <c r="X34" i="111"/>
  <c r="Y34" i="111"/>
  <c r="Z34" i="111"/>
  <c r="AA34" i="111"/>
  <c r="X35" i="111"/>
  <c r="Y35" i="111"/>
  <c r="Z35" i="111"/>
  <c r="AA35" i="111"/>
  <c r="X36" i="111"/>
  <c r="Y36" i="111"/>
  <c r="Z36" i="111"/>
  <c r="AA36" i="111"/>
  <c r="X37" i="111"/>
  <c r="Y37" i="111"/>
  <c r="AA37" i="111"/>
  <c r="X38" i="111"/>
  <c r="Y38" i="111"/>
  <c r="Z38" i="111"/>
  <c r="AA38" i="111"/>
  <c r="X39" i="111"/>
  <c r="Y39" i="111"/>
  <c r="Z39" i="111"/>
  <c r="AA39" i="111"/>
  <c r="X40" i="111"/>
  <c r="Y40" i="111"/>
  <c r="Z40" i="111"/>
  <c r="AA40" i="111"/>
  <c r="X41" i="111"/>
  <c r="Y41" i="111"/>
  <c r="Z41" i="111"/>
  <c r="AA41" i="111"/>
  <c r="X42" i="111"/>
  <c r="Y42" i="111"/>
  <c r="Z42" i="111"/>
  <c r="AA42" i="111"/>
  <c r="X43" i="111"/>
  <c r="Y43" i="111"/>
  <c r="Z43" i="111"/>
  <c r="AA43" i="111"/>
  <c r="X44" i="111"/>
  <c r="Y44" i="111"/>
  <c r="Z44" i="111"/>
  <c r="AA44" i="111"/>
  <c r="X45" i="111"/>
  <c r="Y45" i="111"/>
  <c r="Z45" i="111"/>
  <c r="AA45" i="111"/>
  <c r="X46" i="111"/>
  <c r="Y46" i="111"/>
  <c r="Z46" i="111"/>
  <c r="AA46" i="111"/>
  <c r="X47" i="111"/>
  <c r="Y47" i="111"/>
  <c r="Z47" i="111"/>
  <c r="AA47" i="111"/>
  <c r="X48" i="111"/>
  <c r="Y48" i="111"/>
  <c r="Z48" i="111"/>
  <c r="AA48" i="111"/>
  <c r="X49" i="111"/>
  <c r="Y49" i="111"/>
  <c r="Z49" i="111"/>
  <c r="AA49" i="111"/>
  <c r="X50" i="111"/>
  <c r="Y50" i="111"/>
  <c r="Z50" i="111"/>
  <c r="AA50" i="111"/>
  <c r="X51" i="111"/>
  <c r="Y51" i="111"/>
  <c r="Z51" i="111"/>
  <c r="AA51" i="111"/>
  <c r="X52" i="111"/>
  <c r="Y52" i="111"/>
  <c r="Z52" i="111"/>
  <c r="AA52" i="111"/>
  <c r="X53" i="111"/>
  <c r="Y53" i="111"/>
  <c r="Z53" i="111"/>
  <c r="AA53" i="111"/>
  <c r="X54" i="111"/>
  <c r="Y54" i="111"/>
  <c r="Z54" i="111"/>
  <c r="AA54" i="111"/>
  <c r="X55" i="111"/>
  <c r="Y55" i="111"/>
  <c r="Z55" i="111"/>
  <c r="AA55" i="111"/>
  <c r="X56" i="111"/>
  <c r="Y56" i="111"/>
  <c r="Z56" i="111"/>
  <c r="AA56" i="111"/>
  <c r="AA8" i="111"/>
  <c r="Y8" i="111"/>
  <c r="Z8" i="111"/>
  <c r="X8" i="111"/>
  <c r="Q67" i="116"/>
  <c r="R67" i="116"/>
  <c r="S67" i="116"/>
  <c r="F67" i="116"/>
  <c r="J67" i="116"/>
  <c r="M67" i="116"/>
  <c r="N67" i="116"/>
  <c r="O67" i="116"/>
  <c r="G67" i="116"/>
  <c r="H67" i="116"/>
  <c r="R30" i="110"/>
  <c r="S30" i="110"/>
  <c r="S31" i="110"/>
  <c r="S66" i="116"/>
  <c r="F66" i="116"/>
  <c r="J66" i="116"/>
  <c r="G66" i="116"/>
  <c r="F65" i="116"/>
  <c r="Q66" i="116"/>
  <c r="R66" i="116"/>
  <c r="M66" i="116"/>
  <c r="J65" i="116"/>
  <c r="M65" i="116"/>
  <c r="N66" i="116"/>
  <c r="N65" i="116"/>
  <c r="O66" i="116"/>
  <c r="G65" i="116"/>
  <c r="H66" i="116"/>
  <c r="R26" i="110"/>
  <c r="R17" i="110"/>
  <c r="Q65" i="116"/>
  <c r="S65" i="116"/>
  <c r="L65" i="116"/>
  <c r="O65" i="116"/>
  <c r="H65" i="116"/>
  <c r="Q64" i="116"/>
  <c r="S64" i="116"/>
  <c r="N64" i="116"/>
  <c r="O64" i="116"/>
  <c r="F64" i="116"/>
  <c r="J64" i="116"/>
  <c r="L64" i="116"/>
  <c r="M64" i="116"/>
  <c r="G64" i="116"/>
  <c r="H64" i="116"/>
  <c r="S8" i="110"/>
  <c r="S9" i="110"/>
  <c r="S10" i="110"/>
  <c r="S11" i="110"/>
  <c r="S12" i="110"/>
  <c r="S13" i="110"/>
  <c r="S14" i="110"/>
  <c r="S15" i="110"/>
  <c r="S16" i="110"/>
  <c r="S17" i="110"/>
  <c r="S18" i="110"/>
  <c r="S19" i="110"/>
  <c r="S20" i="110"/>
  <c r="S21" i="110"/>
  <c r="S22" i="110"/>
  <c r="S23" i="110"/>
  <c r="S24" i="110"/>
  <c r="S25" i="110"/>
  <c r="S26" i="110"/>
  <c r="S27" i="110"/>
  <c r="S28" i="110"/>
  <c r="S29" i="110"/>
  <c r="S7" i="110"/>
  <c r="R8" i="110"/>
  <c r="R9" i="110"/>
  <c r="R10" i="110"/>
  <c r="R11" i="110"/>
  <c r="R12" i="110"/>
  <c r="R13" i="110"/>
  <c r="R14" i="110"/>
  <c r="R15" i="110"/>
  <c r="R16" i="110"/>
  <c r="R18" i="110"/>
  <c r="R19" i="110"/>
  <c r="R20" i="110"/>
  <c r="R21" i="110"/>
  <c r="R22" i="110"/>
  <c r="R23" i="110"/>
  <c r="R24" i="110"/>
  <c r="R25" i="110"/>
  <c r="R27" i="110"/>
  <c r="R28" i="110"/>
  <c r="R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<sst xmlns="http://schemas.openxmlformats.org/spreadsheetml/2006/main" count="932" uniqueCount="345">
  <si>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</si>
  <si>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</si>
  <si>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</si>
  <si>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</si>
  <si>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</si>
  <si>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</si>
  <si>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</si>
  <si>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</si>
  <si>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</si>
  <si>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</si>
  <si>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</si>
  <si>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</si>
  <si>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</si>
  <si>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</si>
  <si>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</si>
  <si>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</si>
  <si>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</si>
  <si>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</si>
  <si>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</si>
  <si>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</si>
  <si>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</si>
  <si>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</si>
  <si>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</si>
  <si>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</si>
  <si>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</si>
  <si>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</si>
  <si>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</si>
  <si>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</si>
  <si>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</si>
  <si>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</si>
  <si>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</si>
  <si>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</si>
  <si>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</si>
  <si>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</si>
  <si>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</si>
  <si>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</si>
  <si>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</si>
  <si>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</si>
  <si>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</si>
  <si>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</si>
  <si>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</si>
  <si>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</si>
  <si>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</si>
  <si>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</si>
  <si>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</si>
  <si>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</si>
  <si>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</si>
  <si>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</si>
  <si>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</si>
  <si>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</si>
  <si>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</si>
  <si>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</si>
  <si>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</si>
  <si>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</si>
  <si>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</si>
  <si>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</si>
  <si>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</si>
  <si>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</si>
  <si>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</si>
  <si>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</si>
  <si>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</si>
  <si>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</si>
  <si>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</si>
  <si>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</si>
  <si>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</si>
  <si>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</si>
  <si>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</si>
  <si>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</si>
  <si>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</si>
  <si>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</si>
  <si>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</si>
  <si>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</si>
  <si>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</si>
  <si>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</si>
  <si>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</si>
  <si>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</si>
  <si>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</si>
  <si>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</si>
  <si>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</si>
  <si>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</si>
  <si>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</si>
  <si>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</si>
  <si>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</si>
  <si>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</si>
  <si>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</si>
  <si>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</si>
  <si>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</si>
  <si>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</si>
  <si>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</si>
  <si>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</si>
  <si>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</si>
  <si>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</si>
  <si>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</si>
  <si>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</si>
  <si>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</si>
  <si>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</si>
  <si>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</si>
  <si>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</si>
  <si>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</si>
  <si>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</si>
  <si>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</si>
  <si>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</si>
  <si>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</si>
  <si>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</si>
  <si>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</si>
  <si>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</si>
  <si>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</si>
  <si>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</si>
  <si>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</si>
  <si>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</si>
  <si>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</si>
  <si>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</si>
  <si>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</si>
  <si>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</si>
  <si>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</si>
  <si>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</si>
  <si>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</si>
  <si>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</si>
  <si>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</si>
  <si>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</si>
  <si>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</si>
  <si>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</si>
  <si>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</si>
  <si>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</si>
  <si>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</si>
  <si>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</si>
  <si>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</si>
  <si>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</si>
  <si>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</si>
  <si>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</si>
  <si>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</si>
  <si>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</si>
  <si>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</si>
  <si>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</si>
  <si>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</si>
  <si>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</si>
  <si>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</si>
  <si>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</si>
  <si>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</si>
  <si>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</si>
  <si>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</si>
  <si>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</si>
  <si>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</si>
  <si>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</si>
  <si>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</si>
  <si>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</si>
  <si>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</si>
  <si>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</si>
  <si>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</si>
  <si>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</si>
  <si>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</si>
  <si>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</si>
  <si>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</si>
  <si>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</si>
  <si>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</si>
  <si>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</si>
  <si>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</si>
  <si>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</si>
  <si>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</si>
  <si>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</si>
  <si>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</si>
  <si>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</si>
  <si>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</si>
  <si>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</si>
  <si>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</si>
  <si>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</si>
  <si>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</si>
  <si>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</si>
  <si>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</si>
  <si>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</si>
  <si>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</si>
  <si>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</si>
  <si>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</si>
  <si>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</si>
  <si>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</si>
  <si>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</si>
  <si>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</si>
  <si>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</si>
  <si>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</si>
  <si>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</si>
  <si>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</si>
  <si>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</si>
  <si>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</si>
  <si>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</si>
  <si>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</si>
  <si>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</si>
  <si>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</si>
  <si>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</si>
  <si>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</si>
  <si>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</si>
  <si>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</si>
  <si>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</si>
  <si>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</si>
  <si>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</si>
  <si>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</si>
  <si>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</si>
  <si>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</si>
  <si>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</si>
  <si>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</si>
  <si>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</si>
  <si>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</si>
  <si>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</si>
  <si>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</si>
  <si>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</si>
  <si>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</si>
  <si>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</si>
  <si>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</si>
  <si>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</si>
  <si>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</si>
  <si>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</si>
  <si>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</si>
  <si>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</si>
  <si>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</si>
  <si>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</si>
  <si>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</si>
  <si>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</si>
  <si>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</si>
  <si>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</si>
  <si>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</si>
  <si>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</si>
  <si>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</si>
  <si>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</si>
  <si>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</si>
  <si>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</si>
  <si>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</si>
  <si>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</si>
  <si>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</si>
  <si>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</si>
  <si>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</si>
  <si>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</si>
  <si>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</si>
  <si>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</si>
  <si>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</si>
  <si>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</si>
  <si>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</si>
  <si>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</si>
  <si>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</si>
  <si>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</si>
  <si>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</si>
  <si>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</si>
  <si>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</si>
  <si>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</si>
  <si>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</si>
  <si>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</si>
  <si>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</si>
  <si>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</si>
  <si>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</si>
  <si>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</si>
  <si>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</si>
  <si>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</si>
  <si>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</si>
  <si>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</si>
  <si>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</si>
  <si>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</si>
  <si>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</si>
  <si>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</si>
  <si>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</si>
  <si>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</si>
  <si>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</si>
  <si>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</si>
  <si>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</si>
  <si>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</si>
  <si>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</si>
  <si>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</si>
  <si>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</si>
  <si>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</si>
  <si>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</si>
  <si>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</si>
  <si>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</si>
  <si>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</si>
  <si>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</si>
  <si>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</si>
  <si>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</si>
  <si>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</si>
  <si>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</si>
  <si>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</si>
  <si>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</si>
  <si>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</si>
  <si>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</si>
  <si>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</si>
  <si>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</si>
  <si>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</si>
  <si>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</si>
  <si>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</si>
  <si>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</si>
  <si>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</si>
  <si>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</si>
  <si>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</si>
  <si>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</si>
  <si>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</si>
  <si>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</si>
  <si>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</si>
  <si>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</si>
  <si>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</si>
  <si>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</si>
  <si>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</si>
  <si>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</si>
  <si>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</si>
  <si>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</si>
  <si>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</si>
  <si>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</si>
  <si>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</si>
  <si>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</si>
  <si>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</si>
  <si>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</si>
  <si>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</si>
  <si>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</si>
  <si>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</si>
  <si>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31/12/23</t>
  </si>
  <si>
    <t xml:space="preserve">   Timber &amp; wooden furniture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</si>
  <si>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</si>
  <si>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</si>
  <si>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</si>
  <si>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</si>
  <si>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6M 2024</t>
  </si>
  <si>
    <t>30/06/24</t>
  </si>
  <si>
    <t>2.3.2 Hungary</t>
  </si>
  <si>
    <t>2.3.1 Slovakia</t>
  </si>
  <si>
    <t>3Q 2024</t>
  </si>
  <si>
    <t>9M 2024</t>
  </si>
  <si>
    <t>30/09/24</t>
  </si>
  <si>
    <t>4Q 2024</t>
  </si>
  <si>
    <t>FY 2024</t>
  </si>
  <si>
    <t>31-12-2024</t>
  </si>
  <si>
    <t>31/12/24</t>
  </si>
  <si>
    <t xml:space="preserve">Minority interests </t>
  </si>
  <si>
    <t>NET RESULT - GROUP SHARE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</si>
  <si>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5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</si>
  <si>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5</t>
    </r>
  </si>
  <si>
    <t xml:space="preserve"> The presence of the residual portfolio’s of the activities in wind-down explains the high share of impaired loans.</t>
  </si>
  <si>
    <r>
      <t xml:space="preserve">3 </t>
    </r>
    <r>
      <rPr>
        <sz val="9"/>
        <color theme="1"/>
        <rFont val="Arial"/>
        <family val="2"/>
      </rPr>
      <t>Real estate = Income producing commercial real estate to 3</t>
    </r>
    <r>
      <rPr>
        <vertAlign val="superscript"/>
        <sz val="9"/>
        <color theme="1"/>
        <rFont val="Arial"/>
        <family val="2"/>
      </rPr>
      <t>rd</t>
    </r>
    <r>
      <rPr>
        <sz val="9"/>
        <color theme="1"/>
        <rFont val="Arial"/>
        <family val="2"/>
      </rPr>
      <t xml:space="preserve"> parties (IPCRE3P)</t>
    </r>
  </si>
  <si>
    <r>
      <t xml:space="preserve">4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</si>
  <si>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5  </t>
    </r>
    <r>
      <rPr>
        <sz val="9"/>
        <color theme="1"/>
        <rFont val="Arial"/>
        <family val="2"/>
      </rPr>
      <t>Purchased or originated credit impaired assets</t>
    </r>
  </si>
  <si>
    <t>1Q 2025</t>
  </si>
  <si>
    <t>31-03-2025</t>
  </si>
  <si>
    <t>3M 2023</t>
  </si>
  <si>
    <t>3M 2025</t>
  </si>
  <si>
    <t>31/03/25</t>
  </si>
  <si>
    <r>
      <t xml:space="preserve">   Other </t>
    </r>
    <r>
      <rPr>
        <vertAlign val="superscript"/>
        <sz val="10"/>
        <color theme="1"/>
        <rFont val="Arial"/>
        <family val="2"/>
      </rPr>
      <t>4</t>
    </r>
  </si>
  <si>
    <r>
      <t xml:space="preserve">   Real estate </t>
    </r>
    <r>
      <rPr>
        <vertAlign val="superscript"/>
        <sz val="10"/>
        <color theme="1"/>
        <rFont val="Arial"/>
        <family val="2"/>
      </rPr>
      <t>3</t>
    </r>
  </si>
  <si>
    <t>Savings certificates</t>
  </si>
  <si>
    <t>Subtotal, customer deposits</t>
  </si>
  <si>
    <t>Certificates of deposit</t>
  </si>
  <si>
    <t>Non-convertible bonds</t>
  </si>
  <si>
    <t>Non-convertible subordinated liabilities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</si>
</sst>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  <numFmt numFmtId="181" formatCode="#,##0.000"/>
  </numFmts>
  <fonts count="15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77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 applyAlignment="0"/>
    <xf numFmtId="0" fontId="52" fillId="82" borderId="0" applyBorder="0">
      <alignment horizontal="left"/>
      <protection hidden="1"/>
    </xf>
    <xf numFmtId="3" fontId="84" fillId="85" borderId="2">
      <protection locked="0"/>
    </xf>
    <xf numFmtId="0" fontId="84" fillId="85" borderId="3"/>
    <xf numFmtId="3" fontId="84" fillId="84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0" fillId="0" borderId="9">
      <alignment horizontal="left" vertical="center"/>
    </xf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49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43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43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43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89" borderId="2">
      <alignment horizontal="right"/>
    </xf>
    <xf numFmtId="3" fontId="81" fillId="89" borderId="2">
      <alignment horizontal="right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0" fillId="0" borderId="9">
      <alignment horizontal="left" vertical="center"/>
    </xf>
    <xf numFmtId="0" fontId="80" fillId="0" borderId="9">
      <alignment horizontal="left" vertical="center"/>
    </xf>
    <xf numFmtId="0" fontId="80" fillId="0" borderId="9">
      <alignment horizontal="left" vertical="center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49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43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44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43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43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43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13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68" fontId="30" fillId="0" borderId="0" xfId="17" applyNumberFormat="1" applyFont="1"/>
    <xf numFmtId="168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4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5" fillId="0" borderId="0" xfId="17" applyNumberFormat="1" applyFont="1"/>
    <xf numFmtId="168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2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173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68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2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69" fontId="42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2" fillId="14" borderId="10" xfId="0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2" fillId="0" borderId="0" xfId="17" applyNumberFormat="1" applyFont="1" applyFill="1" applyAlignment="1">
      <alignment horizontal="right" vertical="center" wrapText="1"/>
    </xf>
    <xf numFmtId="169" fontId="42" fillId="0" borderId="10" xfId="17" applyNumberFormat="1" applyFont="1" applyFill="1" applyBorder="1" applyAlignment="1">
      <alignment horizontal="right" vertical="center" wrapText="1"/>
    </xf>
    <xf numFmtId="174" fontId="42" fillId="0" borderId="0" xfId="0" applyNumberFormat="1" applyFont="1" applyAlignment="1">
      <alignment horizontal="right" vertical="center" wrapText="1"/>
    </xf>
    <xf numFmtId="174" fontId="42" fillId="0" borderId="10" xfId="0" applyNumberFormat="1" applyFont="1" applyBorder="1" applyAlignment="1">
      <alignment horizontal="right" vertical="center" wrapText="1"/>
    </xf>
    <xf numFmtId="174" fontId="42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2" fillId="14" borderId="0" xfId="17" applyNumberFormat="1" applyFont="1" applyFill="1" applyBorder="1" applyAlignment="1">
      <alignment horizontal="right" vertical="center" wrapText="1"/>
    </xf>
    <xf numFmtId="169" fontId="42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9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1" fontId="29" fillId="16" borderId="32" xfId="0" applyNumberFormat="1" applyFont="1" applyFill="1" applyBorder="1"/>
    <xf numFmtId="171" fontId="29" fillId="0" borderId="32" xfId="0" applyNumberFormat="1" applyFont="1" applyBorder="1"/>
    <xf numFmtId="170" fontId="29" fillId="16" borderId="13" xfId="0" applyNumberFormat="1" applyFont="1" applyFill="1" applyBorder="1" applyAlignment="1">
      <alignment horizontal="right"/>
    </xf>
    <xf numFmtId="170" fontId="29" fillId="0" borderId="13" xfId="0" applyNumberFormat="1" applyFont="1" applyBorder="1" applyAlignment="1">
      <alignment horizontal="right"/>
    </xf>
    <xf numFmtId="170" fontId="29" fillId="16" borderId="32" xfId="0" applyNumberFormat="1" applyFont="1" applyFill="1" applyBorder="1" applyAlignment="1">
      <alignment horizontal="right"/>
    </xf>
    <xf numFmtId="170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8" fillId="16" borderId="7" xfId="0" applyNumberFormat="1" applyFont="1" applyFill="1" applyBorder="1" applyAlignment="1">
      <alignment horizontal="right"/>
    </xf>
    <xf numFmtId="173" fontId="29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68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81" fontId="0" fillId="0" borderId="0" xfId="0" applyNumberFormat="1"/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173" fontId="16" fillId="0" borderId="0" xfId="0" applyNumberFormat="1" applyFont="1"/>
    <xf numFmtId="0" fontId="29" fillId="16" borderId="0" xfId="0" quotePrefix="1" applyFont="1" applyFill="1" applyAlignment="1" applyProtection="1">
      <alignment horizontal="right"/>
      <protection locked="0"/>
    </xf>
    <xf numFmtId="0" fontId="29" fillId="0" borderId="37" xfId="0" applyFont="1" applyBorder="1" applyAlignment="1">
      <alignment horizontal="left" vertical="center" wrapText="1"/>
    </xf>
    <xf numFmtId="1" fontId="29" fillId="0" borderId="16" xfId="0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1" fontId="29" fillId="0" borderId="16" xfId="0" applyNumberFormat="1" applyFont="1" applyBorder="1" applyAlignment="1">
      <alignment vertical="center" wrapText="1"/>
    </xf>
    <xf numFmtId="9" fontId="29" fillId="0" borderId="38" xfId="51" applyFont="1" applyBorder="1" applyAlignment="1">
      <alignment vertical="center" wrapText="1"/>
    </xf>
    <xf numFmtId="169" fontId="29" fillId="16" borderId="16" xfId="17" applyNumberFormat="1" applyFont="1" applyFill="1" applyBorder="1" applyAlignment="1">
      <alignment horizontal="right" vertical="center" wrapText="1"/>
    </xf>
    <xf numFmtId="169" fontId="29" fillId="0" borderId="16" xfId="17" applyNumberFormat="1" applyFont="1" applyFill="1" applyBorder="1" applyAlignment="1">
      <alignment horizontal="right" vertical="center" wrapText="1"/>
    </xf>
    <xf numFmtId="169" fontId="29" fillId="16" borderId="37" xfId="17" applyNumberFormat="1" applyFont="1" applyFill="1" applyBorder="1" applyAlignment="1">
      <alignment horizontal="right" vertical="center" wrapText="1"/>
    </xf>
    <xf numFmtId="3" fontId="29" fillId="0" borderId="16" xfId="0" applyNumberFormat="1" applyFont="1" applyBorder="1" applyAlignment="1">
      <alignment vertical="center" wrapText="1"/>
    </xf>
    <xf numFmtId="0" fontId="148" fillId="0" borderId="0" xfId="0" applyFont="1"/>
    <xf numFmtId="3" fontId="149" fillId="4" borderId="0" xfId="0" applyNumberFormat="1" applyFont="1" applyFill="1"/>
    <xf numFmtId="0" fontId="37" fillId="0" borderId="0" xfId="0" applyFont="1" applyAlignment="1">
      <alignment horizontal="left" vertical="top" wrapText="1"/>
    </xf>
    <xf numFmtId="181" fontId="0" fillId="90" borderId="0" xfId="0" applyNumberFormat="1" applyFill="1"/>
    <xf numFmtId="10" fontId="9" fillId="0" borderId="0" xfId="51" applyNumberFormat="1" applyFont="1"/>
    <xf numFmtId="0" fontId="16" fillId="4" borderId="0" xfId="13" applyFill="1" applyAlignment="1">
      <alignment horizontal="left" indent="2"/>
    </xf>
    <xf numFmtId="0" fontId="16" fillId="0" borderId="0" xfId="13" applyAlignment="1">
      <alignment horizontal="left" indent="2"/>
    </xf>
    <xf numFmtId="0" fontId="16" fillId="4" borderId="0" xfId="13" applyFill="1" applyAlignment="1">
      <alignment horizontal="left" vertical="center" indent="2"/>
    </xf>
    <xf numFmtId="0" fontId="0" fillId="0" borderId="0" xfId="0" applyAlignment="1">
      <alignment horizontal="left" indent="1"/>
    </xf>
    <xf numFmtId="0" fontId="0" fillId="0" borderId="7" xfId="0" applyBorder="1" applyAlignment="1">
      <alignment horizontal="left" indent="1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 refreshError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>
      <selection activeCell="L16" sqref="L16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7"/>
      <c r="C2" s="48"/>
      <c r="D2" s="48"/>
      <c r="E2" s="48"/>
      <c r="F2" s="48"/>
      <c r="G2" s="48"/>
      <c r="H2" s="49"/>
    </row>
    <row r="3" spans="2:8" ht="29.5">
      <c r="B3" s="50"/>
      <c r="C3" s="121" t="s">
        <v>64</v>
      </c>
      <c r="H3" s="51"/>
    </row>
    <row r="4" spans="2:8" ht="22.5">
      <c r="B4" s="50"/>
      <c r="C4" s="122" t="s">
        <v>333</v>
      </c>
      <c r="H4" s="51"/>
    </row>
    <row r="5" spans="2:8">
      <c r="B5" s="50"/>
      <c r="H5" s="51"/>
    </row>
    <row r="6" spans="2:8" s="2" customFormat="1" ht="13">
      <c r="B6" s="55"/>
      <c r="C6" s="56" t="s">
        <v>57</v>
      </c>
      <c r="D6" s="57"/>
      <c r="E6" s="56" t="s">
        <v>58</v>
      </c>
      <c r="F6" s="57"/>
      <c r="G6" s="56" t="s">
        <v>65</v>
      </c>
      <c r="H6" s="58"/>
    </row>
    <row r="7" spans="2:8">
      <c r="B7" s="50"/>
      <c r="C7" s="129"/>
      <c r="H7" s="51"/>
    </row>
    <row r="8" spans="2:8">
      <c r="B8" s="50"/>
      <c r="C8" s="130" t="s">
        <v>99</v>
      </c>
      <c r="E8" s="133" t="s">
        <v>59</v>
      </c>
      <c r="F8" s="129"/>
      <c r="G8" s="130" t="s">
        <v>66</v>
      </c>
      <c r="H8" s="51"/>
    </row>
    <row r="9" spans="2:8">
      <c r="B9" s="50"/>
      <c r="C9" s="131" t="s">
        <v>120</v>
      </c>
      <c r="E9" s="133" t="s">
        <v>60</v>
      </c>
      <c r="F9" s="129"/>
      <c r="G9" s="129"/>
      <c r="H9" s="51"/>
    </row>
    <row r="10" spans="2:8">
      <c r="B10" s="50"/>
      <c r="C10" s="130" t="s">
        <v>100</v>
      </c>
      <c r="E10" s="132" t="s">
        <v>61</v>
      </c>
      <c r="F10" s="129"/>
      <c r="G10" s="129"/>
      <c r="H10" s="51"/>
    </row>
    <row r="11" spans="2:8">
      <c r="B11" s="50"/>
      <c r="C11" s="132" t="s">
        <v>101</v>
      </c>
      <c r="E11" s="134" t="s">
        <v>317</v>
      </c>
      <c r="F11" s="129"/>
      <c r="H11" s="51"/>
    </row>
    <row r="12" spans="2:8">
      <c r="B12" s="50"/>
      <c r="C12" s="132" t="s">
        <v>121</v>
      </c>
      <c r="E12" s="134" t="s">
        <v>316</v>
      </c>
      <c r="F12" s="129"/>
      <c r="G12" s="129"/>
      <c r="H12" s="51"/>
    </row>
    <row r="13" spans="2:8">
      <c r="B13" s="50"/>
      <c r="C13" s="132" t="s">
        <v>235</v>
      </c>
      <c r="E13" s="134" t="s">
        <v>62</v>
      </c>
      <c r="F13" s="129"/>
      <c r="G13" s="129"/>
      <c r="H13" s="51"/>
    </row>
    <row r="14" spans="2:8">
      <c r="B14" s="50"/>
      <c r="E14" s="132" t="s">
        <v>63</v>
      </c>
      <c r="F14" s="129"/>
      <c r="G14" s="129"/>
      <c r="H14" s="51"/>
    </row>
    <row r="15" spans="2:8">
      <c r="B15" s="50"/>
      <c r="E15" s="220"/>
      <c r="F15" s="129"/>
      <c r="G15" s="129"/>
      <c r="H15" s="51"/>
    </row>
    <row r="16" spans="2:8" ht="13" thickBot="1">
      <c r="B16" s="52"/>
      <c r="C16" s="53"/>
      <c r="D16" s="53"/>
      <c r="E16" s="53"/>
      <c r="F16" s="53"/>
      <c r="G16" s="53"/>
      <c r="H16" s="54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55"/>
  <sheetViews>
    <sheetView showGridLines="0" zoomScale="90" zoomScaleNormal="90" workbookViewId="0">
      <pane xSplit="1" ySplit="6" topLeftCell="B7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/>
    </sheetView>
  </sheetViews>
  <sheetFormatPr defaultColWidth="8.81640625" defaultRowHeight="12.5"/>
  <cols>
    <col min="1" max="1" width="61.6328125" customWidth="1"/>
    <col min="2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222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327.916313</v>
      </c>
      <c r="C8" s="10">
        <v>1290.076323</v>
      </c>
      <c r="D8" s="10">
        <v>327.952426</v>
      </c>
      <c r="E8" s="10">
        <v>321.31004300000001</v>
      </c>
      <c r="F8" s="10">
        <v>317.14994200000001</v>
      </c>
      <c r="G8" s="10">
        <v>323.66391199999998</v>
      </c>
      <c r="H8" s="10">
        <v>1179.1928820000001</v>
      </c>
      <c r="I8" s="10">
        <v>308.15255500000001</v>
      </c>
      <c r="J8" s="10">
        <v>295.59095000000002</v>
      </c>
      <c r="K8" s="10">
        <v>291.00091099999997</v>
      </c>
      <c r="L8" s="10">
        <v>284.448466</v>
      </c>
      <c r="M8" s="10">
        <v>887.70666200000005</v>
      </c>
      <c r="N8" s="10">
        <v>270.465146</v>
      </c>
      <c r="O8" s="10">
        <v>237.18457100000001</v>
      </c>
      <c r="P8" s="10">
        <v>193.455411</v>
      </c>
      <c r="Q8" s="10">
        <v>186.60153399999999</v>
      </c>
      <c r="R8" s="10"/>
    </row>
    <row r="9" spans="1:18" ht="15" customHeight="1">
      <c r="A9" s="5" t="s">
        <v>185</v>
      </c>
      <c r="B9" s="19">
        <v>143.43440799999999</v>
      </c>
      <c r="C9" s="10">
        <v>540.93993599999999</v>
      </c>
      <c r="D9" s="10">
        <v>138.81648899999999</v>
      </c>
      <c r="E9" s="10">
        <v>138.394577</v>
      </c>
      <c r="F9" s="10">
        <v>133.45036899999999</v>
      </c>
      <c r="G9" s="10">
        <v>130.27850100000001</v>
      </c>
      <c r="H9" s="10">
        <v>472.75778500000001</v>
      </c>
      <c r="I9" s="10">
        <v>122.231115</v>
      </c>
      <c r="J9" s="10">
        <v>122.28228799999999</v>
      </c>
      <c r="K9" s="10">
        <v>116.850899</v>
      </c>
      <c r="L9" s="10">
        <v>111.393483</v>
      </c>
      <c r="M9" s="10">
        <v>412.01275800000002</v>
      </c>
      <c r="N9" s="10">
        <v>102.838097</v>
      </c>
      <c r="O9" s="10">
        <v>104.06086500000001</v>
      </c>
      <c r="P9" s="10">
        <v>101.64409499999999</v>
      </c>
      <c r="Q9" s="10">
        <v>103.469701</v>
      </c>
    </row>
    <row r="10" spans="1:18" ht="15" customHeight="1">
      <c r="A10" s="6" t="s">
        <v>186</v>
      </c>
      <c r="B10" s="19">
        <v>125.626266</v>
      </c>
      <c r="C10" s="10">
        <v>480.88274100000001</v>
      </c>
      <c r="D10" s="10">
        <v>123.28312200000001</v>
      </c>
      <c r="E10" s="10">
        <v>123.069084</v>
      </c>
      <c r="F10" s="10">
        <v>118.771322</v>
      </c>
      <c r="G10" s="10">
        <v>115.759213</v>
      </c>
      <c r="H10" s="10">
        <v>419.70912299999998</v>
      </c>
      <c r="I10" s="10">
        <v>108.756271</v>
      </c>
      <c r="J10" s="10">
        <v>108.76328100000001</v>
      </c>
      <c r="K10" s="10">
        <v>103.769024</v>
      </c>
      <c r="L10" s="10">
        <v>98.420546999999999</v>
      </c>
      <c r="M10" s="10">
        <v>365.20763399999998</v>
      </c>
      <c r="N10" s="10">
        <v>93.465236000000004</v>
      </c>
      <c r="O10" s="10">
        <v>91.575558000000001</v>
      </c>
      <c r="P10" s="10">
        <v>89.193511000000001</v>
      </c>
      <c r="Q10" s="10">
        <v>90.973329000000007</v>
      </c>
    </row>
    <row r="11" spans="1:18" ht="15" customHeight="1">
      <c r="A11" s="6" t="s">
        <v>187</v>
      </c>
      <c r="B11" s="19">
        <v>17.808142</v>
      </c>
      <c r="C11" s="10">
        <v>60.057195</v>
      </c>
      <c r="D11" s="10">
        <v>15.533367</v>
      </c>
      <c r="E11" s="10">
        <v>15.325493</v>
      </c>
      <c r="F11" s="10">
        <v>14.679047000000001</v>
      </c>
      <c r="G11" s="10">
        <v>14.519288</v>
      </c>
      <c r="H11" s="10">
        <v>53.048662</v>
      </c>
      <c r="I11" s="10">
        <v>13.474843999999999</v>
      </c>
      <c r="J11" s="10">
        <v>13.519007</v>
      </c>
      <c r="K11" s="10">
        <v>13.081875</v>
      </c>
      <c r="L11" s="10">
        <v>12.972936000000001</v>
      </c>
      <c r="M11" s="10">
        <v>46.805123999999999</v>
      </c>
      <c r="N11" s="10">
        <v>9.3728610000000003</v>
      </c>
      <c r="O11" s="10">
        <v>12.485307000000001</v>
      </c>
      <c r="P11" s="10">
        <v>12.450583999999999</v>
      </c>
      <c r="Q11" s="10">
        <v>12.496371999999999</v>
      </c>
    </row>
    <row r="12" spans="1:18" ht="15" customHeight="1">
      <c r="A12" s="3" t="s">
        <v>5</v>
      </c>
      <c r="B12" s="19">
        <v>2.8990999999999999E-2</v>
      </c>
      <c r="C12" s="10">
        <v>0.64452299999999996</v>
      </c>
      <c r="D12" s="10">
        <v>2.9576000000000002E-2</v>
      </c>
      <c r="E12" s="10">
        <v>0.55253399999999997</v>
      </c>
      <c r="F12" s="10">
        <v>2.7914000000000001E-2</v>
      </c>
      <c r="G12" s="10">
        <v>3.4499000000000002E-2</v>
      </c>
      <c r="H12" s="10">
        <v>1.4500189999999999</v>
      </c>
      <c r="I12" s="10">
        <v>2.8372999999999999E-2</v>
      </c>
      <c r="J12" s="10">
        <v>0.27336500000000002</v>
      </c>
      <c r="K12" s="10">
        <v>1.1256820000000001</v>
      </c>
      <c r="L12" s="10">
        <v>2.2599000000000001E-2</v>
      </c>
      <c r="M12" s="10">
        <v>0.84794800000000004</v>
      </c>
      <c r="N12" s="10">
        <v>2.5933000000000001E-2</v>
      </c>
      <c r="O12" s="10">
        <v>0.439031</v>
      </c>
      <c r="P12" s="10">
        <v>4.8068E-2</v>
      </c>
      <c r="Q12" s="10">
        <v>0.33491599999999999</v>
      </c>
    </row>
    <row r="13" spans="1:18" ht="25">
      <c r="A13" s="279" t="s">
        <v>312</v>
      </c>
      <c r="B13" s="19">
        <v>9.5511890000000008</v>
      </c>
      <c r="C13" s="10">
        <v>55.075315000000003</v>
      </c>
      <c r="D13" s="10">
        <v>7.3806560000000001</v>
      </c>
      <c r="E13" s="10">
        <v>7.8479840000000003</v>
      </c>
      <c r="F13" s="10">
        <v>14.331966</v>
      </c>
      <c r="G13" s="10">
        <v>25.514709</v>
      </c>
      <c r="H13" s="10">
        <v>55.171334000000002</v>
      </c>
      <c r="I13" s="10">
        <v>8.3607859999999974</v>
      </c>
      <c r="J13" s="10">
        <v>14.764149</v>
      </c>
      <c r="K13" s="10">
        <v>18.975216000000003</v>
      </c>
      <c r="L13" s="10">
        <v>13.071183</v>
      </c>
      <c r="M13" s="10">
        <v>114.613561</v>
      </c>
      <c r="N13" s="10">
        <v>31.275599000000003</v>
      </c>
      <c r="O13" s="10">
        <v>30.551462999999998</v>
      </c>
      <c r="P13" s="10">
        <v>21.18385</v>
      </c>
      <c r="Q13" s="10">
        <v>31.602649</v>
      </c>
    </row>
    <row r="14" spans="1:18" ht="15" customHeight="1">
      <c r="A14" s="18" t="s">
        <v>6</v>
      </c>
      <c r="B14" s="19">
        <v>143.266853</v>
      </c>
      <c r="C14" s="10">
        <v>546.26593800000001</v>
      </c>
      <c r="D14" s="10">
        <v>157.60342</v>
      </c>
      <c r="E14" s="10">
        <v>135.910618</v>
      </c>
      <c r="F14" s="10">
        <v>130.77728200000001</v>
      </c>
      <c r="G14" s="10">
        <v>121.97461800000001</v>
      </c>
      <c r="H14" s="10">
        <v>492.68057099999999</v>
      </c>
      <c r="I14" s="10">
        <v>127.374261</v>
      </c>
      <c r="J14" s="10">
        <v>124.263345</v>
      </c>
      <c r="K14" s="10">
        <v>125.210864</v>
      </c>
      <c r="L14" s="10">
        <v>115.82637</v>
      </c>
      <c r="M14" s="10">
        <v>428.93159100000003</v>
      </c>
      <c r="N14" s="10">
        <v>120.09716899999999</v>
      </c>
      <c r="O14" s="10">
        <v>118.99504</v>
      </c>
      <c r="P14" s="10">
        <v>97.639582000000004</v>
      </c>
      <c r="Q14" s="10">
        <v>92.199799999999996</v>
      </c>
    </row>
    <row r="15" spans="1:18" ht="15" customHeight="1">
      <c r="A15" s="7" t="s">
        <v>42</v>
      </c>
      <c r="B15" s="19">
        <v>4.5440019999999999</v>
      </c>
      <c r="C15" s="10">
        <v>-6.2064170000000001</v>
      </c>
      <c r="D15" s="10">
        <v>-21.422187000000001</v>
      </c>
      <c r="E15" s="10">
        <v>9.1898999999999995E-2</v>
      </c>
      <c r="F15" s="10">
        <v>8.9632570000000005</v>
      </c>
      <c r="G15" s="10">
        <v>6.1606139999999998</v>
      </c>
      <c r="H15" s="10">
        <v>15.057834</v>
      </c>
      <c r="I15" s="10">
        <v>0.33426099999999997</v>
      </c>
      <c r="J15" s="10">
        <v>4.9074119999999999</v>
      </c>
      <c r="K15" s="10">
        <v>4.8806760000000002</v>
      </c>
      <c r="L15" s="10">
        <v>4.9356559999999998</v>
      </c>
      <c r="M15" s="10">
        <v>-7.0572330000000001</v>
      </c>
      <c r="N15" s="10">
        <v>-4.590706</v>
      </c>
      <c r="O15" s="10">
        <v>3.412782</v>
      </c>
      <c r="P15" s="10">
        <v>-10.461900999999999</v>
      </c>
      <c r="Q15" s="10">
        <v>4.582592</v>
      </c>
    </row>
    <row r="16" spans="1:18" ht="15" customHeight="1">
      <c r="A16" s="13" t="s">
        <v>44</v>
      </c>
      <c r="B16" s="272">
        <v>628.74175600000001</v>
      </c>
      <c r="C16" s="276">
        <v>2426.7956180000001</v>
      </c>
      <c r="D16" s="276">
        <v>610.36037999999996</v>
      </c>
      <c r="E16" s="276">
        <v>604.10765500000002</v>
      </c>
      <c r="F16" s="276">
        <v>604.70073000000002</v>
      </c>
      <c r="G16" s="276">
        <v>607.62685299999998</v>
      </c>
      <c r="H16" s="12">
        <v>2216.3104250000001</v>
      </c>
      <c r="I16" s="276">
        <v>566.48135100000002</v>
      </c>
      <c r="J16" s="12">
        <v>562.08150899999998</v>
      </c>
      <c r="K16" s="12">
        <v>558.04424800000004</v>
      </c>
      <c r="L16" s="12">
        <v>529.69775700000002</v>
      </c>
      <c r="M16" s="12">
        <v>1837.0552869999999</v>
      </c>
      <c r="N16" s="12">
        <v>520.11123799999996</v>
      </c>
      <c r="O16" s="12">
        <v>494.64375200000001</v>
      </c>
      <c r="P16" s="12">
        <v>403.50910499999998</v>
      </c>
      <c r="Q16" s="12">
        <v>418.79119200000002</v>
      </c>
    </row>
    <row r="17" spans="1:17" ht="15" customHeight="1">
      <c r="A17" s="3" t="s">
        <v>188</v>
      </c>
      <c r="B17" s="19">
        <v>-331.93169699999999</v>
      </c>
      <c r="C17" s="10">
        <v>-1040.530475</v>
      </c>
      <c r="D17" s="10">
        <v>-264.21802200000002</v>
      </c>
      <c r="E17" s="10">
        <v>-235.74003400000001</v>
      </c>
      <c r="F17" s="10">
        <v>-214.910921</v>
      </c>
      <c r="G17" s="10">
        <v>-325.66149799999999</v>
      </c>
      <c r="H17" s="10">
        <v>-962.49192800000003</v>
      </c>
      <c r="I17" s="10">
        <v>-221.84482499999999</v>
      </c>
      <c r="J17" s="10">
        <v>-217.87644299999999</v>
      </c>
      <c r="K17" s="10">
        <v>-217.94169299999999</v>
      </c>
      <c r="L17" s="10">
        <v>-304.82896699999998</v>
      </c>
      <c r="M17" s="10">
        <v>-815.77643899999998</v>
      </c>
      <c r="N17" s="10">
        <v>-190.09479400000001</v>
      </c>
      <c r="O17" s="10">
        <v>-177.60360800000001</v>
      </c>
      <c r="P17" s="10">
        <v>-217.11343299999999</v>
      </c>
      <c r="Q17" s="10">
        <v>-230.96460400000001</v>
      </c>
    </row>
    <row r="18" spans="1:17" ht="15" customHeight="1">
      <c r="A18" s="6" t="s">
        <v>189</v>
      </c>
      <c r="B18" s="19">
        <v>-212.768677</v>
      </c>
      <c r="C18" s="10">
        <v>-857.47286499999996</v>
      </c>
      <c r="D18" s="10">
        <v>-235.75381300000001</v>
      </c>
      <c r="E18" s="10">
        <v>-214.057548</v>
      </c>
      <c r="F18" s="10">
        <v>-207.43861100000001</v>
      </c>
      <c r="G18" s="10">
        <v>-200.222893</v>
      </c>
      <c r="H18" s="10">
        <v>-804.89592500000003</v>
      </c>
      <c r="I18" s="10">
        <v>-219.42868899999999</v>
      </c>
      <c r="J18" s="10">
        <v>-209.179588</v>
      </c>
      <c r="K18" s="10">
        <v>-193.51900499999999</v>
      </c>
      <c r="L18" s="10">
        <v>-182.768643</v>
      </c>
      <c r="M18" s="10">
        <v>-682.58766200000002</v>
      </c>
      <c r="N18" s="10">
        <v>-200.03451899999999</v>
      </c>
      <c r="O18" s="10">
        <v>-175.63554099999999</v>
      </c>
      <c r="P18" s="10">
        <v>-150.615973</v>
      </c>
      <c r="Q18" s="10">
        <v>-156.30162899999999</v>
      </c>
    </row>
    <row r="19" spans="1:17" ht="15" customHeight="1">
      <c r="A19" s="6" t="s">
        <v>190</v>
      </c>
      <c r="B19" s="19">
        <v>-154.597634</v>
      </c>
      <c r="C19" s="10">
        <v>-299.86046599999997</v>
      </c>
      <c r="D19" s="10">
        <v>-54.659579000000001</v>
      </c>
      <c r="E19" s="10">
        <v>-46.351776000000001</v>
      </c>
      <c r="F19" s="10">
        <v>-32.002451999999998</v>
      </c>
      <c r="G19" s="10">
        <v>-166.84665899999999</v>
      </c>
      <c r="H19" s="10">
        <v>-261.972782</v>
      </c>
      <c r="I19" s="10">
        <v>-28.182513</v>
      </c>
      <c r="J19" s="10">
        <v>-28.808962999999999</v>
      </c>
      <c r="K19" s="10">
        <v>-46.557391000000003</v>
      </c>
      <c r="L19" s="10">
        <v>-158.42391499999999</v>
      </c>
      <c r="M19" s="10">
        <v>-228.14779799999999</v>
      </c>
      <c r="N19" s="10">
        <v>-12.923498</v>
      </c>
      <c r="O19" s="10">
        <v>-22.418261000000001</v>
      </c>
      <c r="P19" s="10">
        <v>-97.161640000000006</v>
      </c>
      <c r="Q19" s="10">
        <v>-95.644399000000007</v>
      </c>
    </row>
    <row r="20" spans="1:17" ht="15" customHeight="1">
      <c r="A20" s="6" t="s">
        <v>191</v>
      </c>
      <c r="B20" s="19">
        <v>35.434614000000003</v>
      </c>
      <c r="C20" s="10">
        <v>116.80285600000001</v>
      </c>
      <c r="D20" s="10">
        <v>26.19537</v>
      </c>
      <c r="E20" s="10">
        <v>24.66929</v>
      </c>
      <c r="F20" s="10">
        <v>24.530142000000001</v>
      </c>
      <c r="G20" s="10">
        <v>41.408054</v>
      </c>
      <c r="H20" s="10">
        <v>104.376779</v>
      </c>
      <c r="I20" s="10">
        <v>25.766376999999999</v>
      </c>
      <c r="J20" s="10">
        <v>20.112107999999999</v>
      </c>
      <c r="K20" s="10">
        <v>22.134702999999998</v>
      </c>
      <c r="L20" s="10">
        <v>36.363591</v>
      </c>
      <c r="M20" s="10">
        <v>94.959021000000007</v>
      </c>
      <c r="N20" s="10">
        <v>22.863223000000001</v>
      </c>
      <c r="O20" s="10">
        <v>20.450194</v>
      </c>
      <c r="P20" s="10">
        <v>30.664180000000002</v>
      </c>
      <c r="Q20" s="10">
        <v>20.981424000000001</v>
      </c>
    </row>
    <row r="21" spans="1:17" ht="15" customHeight="1">
      <c r="A21" s="3" t="s">
        <v>192</v>
      </c>
      <c r="B21" s="19">
        <v>-124.34584700000001</v>
      </c>
      <c r="C21" s="10">
        <v>-493.00627400000002</v>
      </c>
      <c r="D21" s="10">
        <v>-120.17644799999999</v>
      </c>
      <c r="E21" s="10">
        <v>-126.609663</v>
      </c>
      <c r="F21" s="10">
        <v>-121.448522</v>
      </c>
      <c r="G21" s="10">
        <v>-124.771641</v>
      </c>
      <c r="H21" s="10">
        <v>-414.11902099999998</v>
      </c>
      <c r="I21" s="10">
        <v>-114.35951300000001</v>
      </c>
      <c r="J21" s="10">
        <v>-103.917055</v>
      </c>
      <c r="K21" s="10">
        <v>-100.069316</v>
      </c>
      <c r="L21" s="10">
        <v>-95.773137000000006</v>
      </c>
      <c r="M21" s="10">
        <v>-347.106739</v>
      </c>
      <c r="N21" s="10">
        <v>-86.901505999999998</v>
      </c>
      <c r="O21" s="10">
        <v>-87.427366000000006</v>
      </c>
      <c r="P21" s="10">
        <v>-93.802775999999994</v>
      </c>
      <c r="Q21" s="10">
        <v>-78.975091000000006</v>
      </c>
    </row>
    <row r="22" spans="1:17" ht="15" customHeight="1">
      <c r="A22" s="6" t="s">
        <v>234</v>
      </c>
      <c r="B22" s="19">
        <v>-17.546056</v>
      </c>
      <c r="C22" s="10">
        <v>-67.502602999999993</v>
      </c>
      <c r="D22" s="10">
        <v>-18.794298999999999</v>
      </c>
      <c r="E22" s="10">
        <v>-17.176237</v>
      </c>
      <c r="F22" s="10">
        <v>-16.659054000000001</v>
      </c>
      <c r="G22" s="10">
        <v>-14.873013</v>
      </c>
      <c r="H22" s="10">
        <v>-54.650491000000002</v>
      </c>
      <c r="I22" s="10">
        <v>-15.580614000000001</v>
      </c>
      <c r="J22" s="10">
        <v>-13.589623</v>
      </c>
      <c r="K22" s="10">
        <v>-13.436779</v>
      </c>
      <c r="L22" s="10">
        <v>-12.043475000000001</v>
      </c>
      <c r="M22" s="10">
        <v>-63.352379999999997</v>
      </c>
      <c r="N22" s="10">
        <v>-14.375562</v>
      </c>
      <c r="O22" s="10">
        <v>-17.058153999999998</v>
      </c>
      <c r="P22" s="10">
        <v>-18.806964000000001</v>
      </c>
      <c r="Q22" s="10">
        <v>-13.111700000000001</v>
      </c>
    </row>
    <row r="23" spans="1:17" ht="15" customHeight="1">
      <c r="A23" s="6" t="s">
        <v>193</v>
      </c>
      <c r="B23" s="19">
        <v>-113.27579900000001</v>
      </c>
      <c r="C23" s="10">
        <v>-453.73843499999998</v>
      </c>
      <c r="D23" s="10">
        <v>-110.258122</v>
      </c>
      <c r="E23" s="10">
        <v>-117.16346</v>
      </c>
      <c r="F23" s="10">
        <v>-110.542092</v>
      </c>
      <c r="G23" s="10">
        <v>-115.774761</v>
      </c>
      <c r="H23" s="10">
        <v>-384.32161400000001</v>
      </c>
      <c r="I23" s="10">
        <v>-104.96193700000001</v>
      </c>
      <c r="J23" s="10">
        <v>-97.349457000000001</v>
      </c>
      <c r="K23" s="10">
        <v>-93.312635999999998</v>
      </c>
      <c r="L23" s="10">
        <v>-88.697584000000006</v>
      </c>
      <c r="M23" s="10">
        <v>-313.70359200000001</v>
      </c>
      <c r="N23" s="10">
        <v>-82.660818000000006</v>
      </c>
      <c r="O23" s="10">
        <v>-76.333395999999993</v>
      </c>
      <c r="P23" s="10">
        <v>-84.845904000000004</v>
      </c>
      <c r="Q23" s="10">
        <v>-69.863473999999997</v>
      </c>
    </row>
    <row r="24" spans="1:17" ht="15" customHeight="1">
      <c r="A24" s="211" t="s">
        <v>194</v>
      </c>
      <c r="B24" s="19">
        <v>-56.445985</v>
      </c>
      <c r="C24" s="10">
        <v>-259.80502999999999</v>
      </c>
      <c r="D24" s="10">
        <v>-65.032219999999995</v>
      </c>
      <c r="E24" s="10">
        <v>-72.936048999999997</v>
      </c>
      <c r="F24" s="10">
        <v>-67.018176999999994</v>
      </c>
      <c r="G24" s="10">
        <v>-54.818584000000001</v>
      </c>
      <c r="H24" s="10">
        <v>-211.337414</v>
      </c>
      <c r="I24" s="10">
        <v>-61.800272</v>
      </c>
      <c r="J24" s="10">
        <v>-57.891677000000001</v>
      </c>
      <c r="K24" s="10">
        <v>-54.147478999999997</v>
      </c>
      <c r="L24" s="10">
        <v>-37.497985999999997</v>
      </c>
      <c r="M24" s="10">
        <v>-170.207897</v>
      </c>
      <c r="N24" s="10">
        <v>-47.903525000000002</v>
      </c>
      <c r="O24" s="10">
        <v>-43.243237000000001</v>
      </c>
      <c r="P24" s="10">
        <v>-44.377333</v>
      </c>
      <c r="Q24" s="10">
        <v>-34.683802</v>
      </c>
    </row>
    <row r="25" spans="1:17" ht="15" customHeight="1">
      <c r="A25" s="6" t="s">
        <v>187</v>
      </c>
      <c r="B25" s="19">
        <v>-11.070048</v>
      </c>
      <c r="C25" s="10">
        <v>-39.267839000000002</v>
      </c>
      <c r="D25" s="10">
        <v>-9.9183260000000004</v>
      </c>
      <c r="E25" s="10">
        <v>-9.4462030000000006</v>
      </c>
      <c r="F25" s="10">
        <v>-10.90643</v>
      </c>
      <c r="G25" s="10">
        <v>-8.9968800000000009</v>
      </c>
      <c r="H25" s="10">
        <v>-29.797407</v>
      </c>
      <c r="I25" s="10">
        <v>-9.3975760000000008</v>
      </c>
      <c r="J25" s="10">
        <v>-6.5675980000000003</v>
      </c>
      <c r="K25" s="10">
        <v>-6.7566800000000002</v>
      </c>
      <c r="L25" s="10">
        <v>-7.0755530000000002</v>
      </c>
      <c r="M25" s="10">
        <v>-33.403146999999997</v>
      </c>
      <c r="N25" s="10">
        <v>-4.2406879999999996</v>
      </c>
      <c r="O25" s="10">
        <v>-11.093970000000001</v>
      </c>
      <c r="P25" s="10">
        <v>-8.9568720000000006</v>
      </c>
      <c r="Q25" s="10">
        <v>-9.1116170000000007</v>
      </c>
    </row>
    <row r="26" spans="1:17" ht="15" customHeight="1">
      <c r="A26" s="3" t="s">
        <v>195</v>
      </c>
      <c r="B26" s="19">
        <v>-3.3511920000000002</v>
      </c>
      <c r="C26" s="10">
        <v>1.397653</v>
      </c>
      <c r="D26" s="10">
        <v>-1.8439909999999999</v>
      </c>
      <c r="E26" s="10">
        <v>6.2481859999999996</v>
      </c>
      <c r="F26" s="10">
        <v>-2.7789709999999999</v>
      </c>
      <c r="G26" s="10">
        <v>-0.227571</v>
      </c>
      <c r="H26" s="10">
        <v>-14.536474999999999</v>
      </c>
      <c r="I26" s="10">
        <v>-0.76410100000000003</v>
      </c>
      <c r="J26" s="10">
        <v>-3.898028</v>
      </c>
      <c r="K26" s="10">
        <v>-4.9966569999999999</v>
      </c>
      <c r="L26" s="10">
        <v>-4.8776890000000002</v>
      </c>
      <c r="M26" s="10">
        <v>-14.03009</v>
      </c>
      <c r="N26" s="10">
        <v>-3.1477710000000001</v>
      </c>
      <c r="O26" s="10">
        <v>-4.6556100000000002</v>
      </c>
      <c r="P26" s="10">
        <v>-2.3716170000000001</v>
      </c>
      <c r="Q26" s="10">
        <v>-3.855092</v>
      </c>
    </row>
    <row r="27" spans="1:17" ht="15" customHeight="1">
      <c r="A27" s="3" t="s">
        <v>1</v>
      </c>
      <c r="B27" s="19">
        <v>-4.0801920000000003</v>
      </c>
      <c r="C27" s="10">
        <v>-7.065563</v>
      </c>
      <c r="D27" s="10">
        <v>-15.052432</v>
      </c>
      <c r="E27" s="10">
        <v>-9.1044649999999994</v>
      </c>
      <c r="F27" s="10">
        <v>-2.509077</v>
      </c>
      <c r="G27" s="10">
        <v>19.600411000000001</v>
      </c>
      <c r="H27" s="10">
        <v>-36.494261000000002</v>
      </c>
      <c r="I27" s="10">
        <v>-23.807576999999998</v>
      </c>
      <c r="J27" s="10">
        <v>-4.5874300000000003</v>
      </c>
      <c r="K27" s="10">
        <v>-11.496829999999999</v>
      </c>
      <c r="L27" s="10">
        <v>3.3975759999999999</v>
      </c>
      <c r="M27" s="10">
        <v>-151.66108</v>
      </c>
      <c r="N27" s="10">
        <v>-62.262031999999998</v>
      </c>
      <c r="O27" s="10">
        <v>-50.891522000000002</v>
      </c>
      <c r="P27" s="10">
        <v>-30.183651000000001</v>
      </c>
      <c r="Q27" s="10">
        <v>-8.3238749999999992</v>
      </c>
    </row>
    <row r="28" spans="1:17" ht="15" customHeight="1">
      <c r="A28" s="6" t="s">
        <v>196</v>
      </c>
      <c r="B28" s="19">
        <v>-3.9781309999999999</v>
      </c>
      <c r="C28" s="10">
        <v>24.538494</v>
      </c>
      <c r="D28" s="10">
        <v>-0.15715699999999999</v>
      </c>
      <c r="E28" s="10">
        <v>-3.5386199999999999</v>
      </c>
      <c r="F28" s="10">
        <v>8.6407880000000006</v>
      </c>
      <c r="G28" s="10">
        <v>19.593482999999999</v>
      </c>
      <c r="H28" s="10">
        <v>19.463766</v>
      </c>
      <c r="I28" s="10">
        <v>1.1140239999999999</v>
      </c>
      <c r="J28" s="10">
        <v>6.6213649999999999</v>
      </c>
      <c r="K28" s="10">
        <v>7.9209849999999999</v>
      </c>
      <c r="L28" s="10">
        <v>3.8073920000000001</v>
      </c>
      <c r="M28" s="10">
        <v>-77.599249999999998</v>
      </c>
      <c r="N28" s="10">
        <v>-26.682929999999999</v>
      </c>
      <c r="O28" s="10">
        <v>-26.616793999999999</v>
      </c>
      <c r="P28" s="10">
        <v>-16.015183</v>
      </c>
      <c r="Q28" s="10">
        <v>-8.2843429999999998</v>
      </c>
    </row>
    <row r="29" spans="1:1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4.3800000000000002E-4</v>
      </c>
      <c r="Q29" s="10">
        <v>-4.3800000000000002E-4</v>
      </c>
    </row>
    <row r="30" spans="1:17" ht="15" customHeight="1">
      <c r="A30" s="6" t="s">
        <v>198</v>
      </c>
      <c r="B30" s="19">
        <v>-0.102061</v>
      </c>
      <c r="C30" s="10">
        <v>-31.604057000000001</v>
      </c>
      <c r="D30" s="10">
        <v>-14.895275</v>
      </c>
      <c r="E30" s="10">
        <v>-5.5658450000000004</v>
      </c>
      <c r="F30" s="10">
        <v>-11.149865</v>
      </c>
      <c r="G30" s="10">
        <v>6.9280000000000001E-3</v>
      </c>
      <c r="H30" s="10">
        <v>-55.958027000000001</v>
      </c>
      <c r="I30" s="10">
        <v>-24.921600999999999</v>
      </c>
      <c r="J30" s="10">
        <v>-11.208795</v>
      </c>
      <c r="K30" s="10">
        <v>-19.417815000000001</v>
      </c>
      <c r="L30" s="10">
        <v>-0.40981600000000001</v>
      </c>
      <c r="M30" s="10">
        <v>-74.06183</v>
      </c>
      <c r="N30" s="10">
        <v>-35.579101999999999</v>
      </c>
      <c r="O30" s="10">
        <v>-24.274728</v>
      </c>
      <c r="P30" s="10">
        <v>-14.168906</v>
      </c>
      <c r="Q30" s="10">
        <v>-3.9093999999999997E-2</v>
      </c>
    </row>
    <row r="31" spans="1:17" ht="15" customHeight="1">
      <c r="A31" s="3" t="s">
        <v>17</v>
      </c>
      <c r="B31" s="19">
        <v>-1.367E-2</v>
      </c>
      <c r="C31" s="10">
        <v>0.47899399999999998</v>
      </c>
      <c r="D31" s="10">
        <v>0.217361</v>
      </c>
      <c r="E31" s="10">
        <v>-3.1949999999999999E-3</v>
      </c>
      <c r="F31" s="10">
        <v>0.21165400000000001</v>
      </c>
      <c r="G31" s="10">
        <v>5.3173999999999999E-2</v>
      </c>
      <c r="H31" s="10">
        <v>-6.8411E-2</v>
      </c>
      <c r="I31" s="10">
        <v>1.5999999999999999E-5</v>
      </c>
      <c r="J31" s="10">
        <v>3.1074000000000001E-2</v>
      </c>
      <c r="K31" s="10">
        <v>-7.2192000000000006E-2</v>
      </c>
      <c r="L31" s="10">
        <v>-2.7309E-2</v>
      </c>
      <c r="M31" s="10">
        <v>0.238901</v>
      </c>
      <c r="N31" s="10">
        <v>6.3399999999999998E-2</v>
      </c>
      <c r="O31" s="10">
        <v>8.7814000000000003E-2</v>
      </c>
      <c r="P31" s="10">
        <v>4.9979000000000003E-2</v>
      </c>
      <c r="Q31" s="10">
        <v>3.7707999999999998E-2</v>
      </c>
    </row>
    <row r="32" spans="1:17" ht="15" customHeight="1">
      <c r="A32" s="13" t="s">
        <v>45</v>
      </c>
      <c r="B32" s="272">
        <v>165.019158</v>
      </c>
      <c r="C32" s="276">
        <v>888.06995300000005</v>
      </c>
      <c r="D32" s="276">
        <v>209.28684799999999</v>
      </c>
      <c r="E32" s="276">
        <v>238.898484</v>
      </c>
      <c r="F32" s="276">
        <v>263.26489299999997</v>
      </c>
      <c r="G32" s="276">
        <v>176.61972800000001</v>
      </c>
      <c r="H32" s="12">
        <v>788.60032899999999</v>
      </c>
      <c r="I32" s="276">
        <v>205.70535100000001</v>
      </c>
      <c r="J32" s="12">
        <v>231.83362700000001</v>
      </c>
      <c r="K32" s="12">
        <v>223.46755999999999</v>
      </c>
      <c r="L32" s="12">
        <v>127.58823099999999</v>
      </c>
      <c r="M32" s="12">
        <v>508.71983999999998</v>
      </c>
      <c r="N32" s="12">
        <v>177.76853500000001</v>
      </c>
      <c r="O32" s="12">
        <v>174.15346</v>
      </c>
      <c r="P32" s="12">
        <v>60.087606999999998</v>
      </c>
      <c r="Q32" s="12">
        <v>96.710238000000004</v>
      </c>
    </row>
    <row r="33" spans="1:17" ht="15" customHeight="1">
      <c r="A33" s="212" t="s">
        <v>9</v>
      </c>
      <c r="B33" s="20">
        <v>-30.027405999999999</v>
      </c>
      <c r="C33" s="14">
        <v>-137.044736</v>
      </c>
      <c r="D33" s="14">
        <v>-33.973108000000003</v>
      </c>
      <c r="E33" s="14">
        <v>-33.525576000000001</v>
      </c>
      <c r="F33" s="14">
        <v>-39.307690000000001</v>
      </c>
      <c r="G33" s="14">
        <v>-30.238361999999999</v>
      </c>
      <c r="H33" s="14">
        <v>-112.42698</v>
      </c>
      <c r="I33" s="14">
        <v>-27.235391</v>
      </c>
      <c r="J33" s="14">
        <v>-32.082903999999999</v>
      </c>
      <c r="K33" s="14">
        <v>-33.073231999999997</v>
      </c>
      <c r="L33" s="14">
        <v>-20.035453</v>
      </c>
      <c r="M33" s="14">
        <v>-81.197457999999997</v>
      </c>
      <c r="N33" s="14">
        <v>-17.307644</v>
      </c>
      <c r="O33" s="14">
        <v>-28.830271</v>
      </c>
      <c r="P33" s="14">
        <v>-15.516745999999999</v>
      </c>
      <c r="Q33" s="14">
        <v>-19.542797</v>
      </c>
    </row>
    <row r="34" spans="1:17" ht="15" customHeight="1">
      <c r="A34" s="13" t="s">
        <v>46</v>
      </c>
      <c r="B34" s="272">
        <v>134.99175199999999</v>
      </c>
      <c r="C34" s="276">
        <v>751.025217</v>
      </c>
      <c r="D34" s="276">
        <v>175.31374</v>
      </c>
      <c r="E34" s="276">
        <v>205.372908</v>
      </c>
      <c r="F34" s="276">
        <v>223.95720299999999</v>
      </c>
      <c r="G34" s="276">
        <v>146.38136600000001</v>
      </c>
      <c r="H34" s="12">
        <v>676.17334900000003</v>
      </c>
      <c r="I34" s="276">
        <v>178.46995999999999</v>
      </c>
      <c r="J34" s="12">
        <v>199.75072299999999</v>
      </c>
      <c r="K34" s="12">
        <v>190.394328</v>
      </c>
      <c r="L34" s="12">
        <v>107.552778</v>
      </c>
      <c r="M34" s="12">
        <v>427.52238199999999</v>
      </c>
      <c r="N34" s="12">
        <v>160.460891</v>
      </c>
      <c r="O34" s="12">
        <v>145.32318900000001</v>
      </c>
      <c r="P34" s="12">
        <v>44.570861000000001</v>
      </c>
      <c r="Q34" s="12">
        <v>77.167440999999997</v>
      </c>
    </row>
    <row r="35" spans="1:17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</row>
    <row r="36" spans="1:17" ht="15" customHeight="1">
      <c r="A36" s="213" t="s">
        <v>11</v>
      </c>
      <c r="B36" s="214">
        <v>134.99175199999999</v>
      </c>
      <c r="C36" s="21">
        <v>751.025217</v>
      </c>
      <c r="D36" s="21">
        <v>175.31374</v>
      </c>
      <c r="E36" s="21">
        <v>205.372908</v>
      </c>
      <c r="F36" s="21">
        <v>223.95720299999999</v>
      </c>
      <c r="G36" s="21">
        <v>146.38136600000001</v>
      </c>
      <c r="H36" s="21">
        <v>676.17334900000003</v>
      </c>
      <c r="I36" s="21">
        <v>178.46995999999999</v>
      </c>
      <c r="J36" s="21">
        <v>199.75072299999999</v>
      </c>
      <c r="K36" s="21">
        <v>190.394328</v>
      </c>
      <c r="L36" s="21">
        <v>107.552778</v>
      </c>
      <c r="M36" s="21">
        <v>427.52238199999999</v>
      </c>
      <c r="N36" s="21">
        <v>160.460891</v>
      </c>
      <c r="O36" s="21">
        <v>145.32318900000001</v>
      </c>
      <c r="P36" s="21">
        <v>44.570861000000001</v>
      </c>
      <c r="Q36" s="21">
        <v>77.167440999999997</v>
      </c>
    </row>
    <row r="37" spans="1:17" ht="15" customHeight="1">
      <c r="A37" s="211" t="s">
        <v>2</v>
      </c>
      <c r="B37" s="19">
        <v>118.32467</v>
      </c>
      <c r="C37" s="10">
        <v>698.59205699999995</v>
      </c>
      <c r="D37" s="10">
        <v>158.302672</v>
      </c>
      <c r="E37" s="10">
        <v>187.276794</v>
      </c>
      <c r="F37" s="10">
        <v>212.24449300000001</v>
      </c>
      <c r="G37" s="10">
        <v>140.76809800000001</v>
      </c>
      <c r="H37" s="10">
        <v>630.88961600000005</v>
      </c>
      <c r="I37" s="10">
        <v>171.36181199999999</v>
      </c>
      <c r="J37" s="10">
        <v>185.43786299999999</v>
      </c>
      <c r="K37" s="10">
        <v>178.44352900000001</v>
      </c>
      <c r="L37" s="10">
        <v>95.640681000000001</v>
      </c>
      <c r="M37" s="10">
        <v>386.71169300000003</v>
      </c>
      <c r="N37" s="10">
        <v>149.955094</v>
      </c>
      <c r="O37" s="10">
        <v>131.50293400000001</v>
      </c>
      <c r="P37" s="10">
        <v>46.628774999999997</v>
      </c>
      <c r="Q37" s="10">
        <v>58.624890000000001</v>
      </c>
    </row>
    <row r="38" spans="1:17" ht="15" customHeight="1">
      <c r="A38" s="211" t="s">
        <v>3</v>
      </c>
      <c r="B38" s="19">
        <v>16.667082000000001</v>
      </c>
      <c r="C38" s="10">
        <v>52.433160000000001</v>
      </c>
      <c r="D38" s="10">
        <v>17.011068000000002</v>
      </c>
      <c r="E38" s="10">
        <v>18.096114</v>
      </c>
      <c r="F38" s="10">
        <v>11.71271</v>
      </c>
      <c r="G38" s="10">
        <v>5.6132679999999997</v>
      </c>
      <c r="H38" s="10">
        <v>45.283732999999998</v>
      </c>
      <c r="I38" s="10">
        <v>7.1081479999999999</v>
      </c>
      <c r="J38" s="10">
        <v>14.312860000000001</v>
      </c>
      <c r="K38" s="10">
        <v>11.950799</v>
      </c>
      <c r="L38" s="10">
        <v>11.912096999999999</v>
      </c>
      <c r="M38" s="10">
        <v>40.810689000000004</v>
      </c>
      <c r="N38" s="10">
        <v>10.505796999999999</v>
      </c>
      <c r="O38" s="10">
        <v>13.820255</v>
      </c>
      <c r="P38" s="10">
        <v>-2.0579139999999998</v>
      </c>
      <c r="Q38" s="10">
        <v>18.542551</v>
      </c>
    </row>
    <row r="39" spans="1:17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7" ht="15" customHeight="1">
      <c r="A40" s="6" t="s">
        <v>199</v>
      </c>
      <c r="B40" s="19">
        <v>30592.227939</v>
      </c>
      <c r="C40" s="10">
        <v>29841.633008000001</v>
      </c>
      <c r="D40" s="10">
        <v>29841.633008000001</v>
      </c>
      <c r="E40" s="10">
        <v>29034.97321</v>
      </c>
      <c r="F40" s="10">
        <v>28621.448773</v>
      </c>
      <c r="G40" s="10">
        <v>28128.887167000001</v>
      </c>
      <c r="H40" s="10">
        <v>27974.957534000001</v>
      </c>
      <c r="I40" s="10">
        <v>27974.957534000001</v>
      </c>
      <c r="J40" s="10">
        <v>27100.505002000002</v>
      </c>
      <c r="K40" s="10">
        <v>26865.377713000002</v>
      </c>
      <c r="L40" s="10">
        <v>26210.436976000001</v>
      </c>
      <c r="M40" s="10">
        <v>25384.033235999999</v>
      </c>
      <c r="N40" s="10">
        <v>25384.033235999999</v>
      </c>
      <c r="O40" s="10">
        <v>24494</v>
      </c>
      <c r="P40" s="10">
        <v>19902</v>
      </c>
      <c r="Q40" s="10">
        <v>19362</v>
      </c>
    </row>
    <row r="41" spans="1:17" ht="15" customHeight="1">
      <c r="A41" s="211" t="s">
        <v>200</v>
      </c>
      <c r="B41" s="19">
        <v>12113.118496999999</v>
      </c>
      <c r="C41" s="10">
        <v>11734.612290999999</v>
      </c>
      <c r="D41" s="10">
        <v>11734.612290999999</v>
      </c>
      <c r="E41" s="10">
        <v>11218.199976</v>
      </c>
      <c r="F41" s="10">
        <v>10936.959699999999</v>
      </c>
      <c r="G41" s="10">
        <v>10630.745279999999</v>
      </c>
      <c r="H41" s="10">
        <v>10446.840931999999</v>
      </c>
      <c r="I41" s="10">
        <v>10446.840931999999</v>
      </c>
      <c r="J41" s="10">
        <v>10161.586606999999</v>
      </c>
      <c r="K41" s="10">
        <v>10040.278009</v>
      </c>
      <c r="L41" s="10">
        <v>9870.8868949999996</v>
      </c>
      <c r="M41" s="10">
        <v>9637.7243959999996</v>
      </c>
      <c r="N41" s="10">
        <v>9637.7243959999996</v>
      </c>
      <c r="O41" s="10">
        <v>9275.8612549999998</v>
      </c>
      <c r="P41" s="10">
        <v>8362.0402699999995</v>
      </c>
      <c r="Q41" s="10">
        <v>8036.3035259999997</v>
      </c>
    </row>
    <row r="42" spans="1:17" ht="15" customHeight="1">
      <c r="A42" s="6" t="s">
        <v>49</v>
      </c>
      <c r="B42" s="19">
        <v>32905.161804000003</v>
      </c>
      <c r="C42" s="10">
        <v>32831.921154000003</v>
      </c>
      <c r="D42" s="10">
        <v>32831.921154000003</v>
      </c>
      <c r="E42" s="10">
        <v>32188.618126000001</v>
      </c>
      <c r="F42" s="10">
        <v>31730.362142999998</v>
      </c>
      <c r="G42" s="10">
        <v>31702.206397999998</v>
      </c>
      <c r="H42" s="10">
        <v>31687.272902000001</v>
      </c>
      <c r="I42" s="10">
        <v>31687.272902000001</v>
      </c>
      <c r="J42" s="10">
        <v>29959.153203000002</v>
      </c>
      <c r="K42" s="10">
        <v>29878.911317999999</v>
      </c>
      <c r="L42" s="10">
        <v>29577.486538000001</v>
      </c>
      <c r="M42" s="10">
        <v>29962.465038999999</v>
      </c>
      <c r="N42" s="10">
        <v>29962.465038999999</v>
      </c>
      <c r="O42" s="10">
        <v>28456.530788</v>
      </c>
      <c r="P42" s="10">
        <v>23807.824624000001</v>
      </c>
      <c r="Q42" s="10">
        <v>24079.239391999999</v>
      </c>
    </row>
    <row r="43" spans="1:17" ht="21.5" customHeight="1">
      <c r="A43" s="15" t="s">
        <v>213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7" ht="15" customHeight="1">
      <c r="A44" s="6" t="s">
        <v>201</v>
      </c>
      <c r="B44" s="19">
        <v>892.22968900000001</v>
      </c>
      <c r="C44" s="10">
        <v>899.26001499999995</v>
      </c>
      <c r="D44" s="10">
        <v>899.26001499999995</v>
      </c>
      <c r="E44" s="10">
        <v>891.35026700000003</v>
      </c>
      <c r="F44" s="10">
        <v>874.65108999999995</v>
      </c>
      <c r="G44" s="10">
        <v>832.93702099999996</v>
      </c>
      <c r="H44" s="10">
        <v>819.77586299999996</v>
      </c>
      <c r="I44" s="10">
        <v>819.77586299999996</v>
      </c>
      <c r="J44" s="10">
        <v>757.19007599999998</v>
      </c>
      <c r="K44" s="10">
        <v>750.10602900000004</v>
      </c>
      <c r="L44" s="10">
        <v>701.14040499999999</v>
      </c>
      <c r="M44" s="10">
        <v>669.35725300000001</v>
      </c>
      <c r="N44" s="10">
        <v>669.35725300000001</v>
      </c>
      <c r="O44" s="10">
        <v>637.42250000000001</v>
      </c>
      <c r="P44" s="10">
        <v>671.57180300000005</v>
      </c>
      <c r="Q44" s="10">
        <v>742.96917900000005</v>
      </c>
    </row>
    <row r="45" spans="1:17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</row>
    <row r="46" spans="1:17" ht="15" customHeight="1">
      <c r="A46" s="211" t="s">
        <v>203</v>
      </c>
      <c r="B46" s="19">
        <v>892.22968900000001</v>
      </c>
      <c r="C46" s="10">
        <v>899.26001499999995</v>
      </c>
      <c r="D46" s="10">
        <v>899.26001499999995</v>
      </c>
      <c r="E46" s="10">
        <v>891.35026700000003</v>
      </c>
      <c r="F46" s="10">
        <v>874.65108999999995</v>
      </c>
      <c r="G46" s="10">
        <v>832.93702099999996</v>
      </c>
      <c r="H46" s="10">
        <v>819.77586299999996</v>
      </c>
      <c r="I46" s="10">
        <v>819.77586299999996</v>
      </c>
      <c r="J46" s="10">
        <v>757.19007599999998</v>
      </c>
      <c r="K46" s="10">
        <v>750.10602900000004</v>
      </c>
      <c r="L46" s="10">
        <v>701.14040499999999</v>
      </c>
      <c r="M46" s="10">
        <v>669.35725300000001</v>
      </c>
      <c r="N46" s="10">
        <v>669.35725300000001</v>
      </c>
      <c r="O46" s="10">
        <v>637.42250000000001</v>
      </c>
      <c r="P46" s="10">
        <v>671.57180300000005</v>
      </c>
      <c r="Q46" s="10">
        <v>742.96917900000005</v>
      </c>
    </row>
    <row r="47" spans="1:17" ht="15" customHeight="1">
      <c r="A47" s="17" t="s">
        <v>204</v>
      </c>
      <c r="B47" s="32">
        <v>396.76550300000002</v>
      </c>
      <c r="C47" s="1">
        <v>382.03444500000001</v>
      </c>
      <c r="D47" s="1">
        <v>382.03444500000001</v>
      </c>
      <c r="E47" s="1">
        <v>379.49084299999998</v>
      </c>
      <c r="F47" s="1">
        <v>362.42767199999997</v>
      </c>
      <c r="G47" s="1">
        <v>345.26505900000001</v>
      </c>
      <c r="H47" s="1">
        <v>342.66427299999998</v>
      </c>
      <c r="I47" s="1">
        <v>342.66427299999998</v>
      </c>
      <c r="J47" s="10">
        <v>317.30092000000002</v>
      </c>
      <c r="K47" s="10">
        <v>307.185047</v>
      </c>
      <c r="L47" s="10">
        <v>291.75100700000002</v>
      </c>
      <c r="M47" s="10">
        <v>281.37464699999998</v>
      </c>
      <c r="N47" s="10">
        <v>281.37464699999998</v>
      </c>
      <c r="O47" s="10">
        <v>270.28003799999999</v>
      </c>
      <c r="P47" s="10">
        <v>273.014567</v>
      </c>
      <c r="Q47" s="10">
        <v>274.76445000000001</v>
      </c>
    </row>
    <row r="48" spans="1:17" ht="21.5" customHeight="1">
      <c r="A48" s="15" t="s">
        <v>48</v>
      </c>
      <c r="B48" s="273"/>
      <c r="C48" s="277"/>
      <c r="D48" s="277"/>
      <c r="E48" s="277"/>
      <c r="F48" s="277"/>
      <c r="G48" s="277"/>
      <c r="H48" s="16"/>
      <c r="I48" s="277"/>
      <c r="J48" s="16"/>
      <c r="K48" s="16"/>
      <c r="L48" s="16"/>
      <c r="M48" s="16"/>
      <c r="N48" s="16"/>
      <c r="O48" s="16"/>
      <c r="P48" s="16"/>
      <c r="Q48" s="16"/>
    </row>
    <row r="49" spans="1:18" ht="15" customHeight="1">
      <c r="A49" s="6" t="s">
        <v>225</v>
      </c>
      <c r="B49" s="32">
        <v>23698.723252</v>
      </c>
      <c r="C49" s="1">
        <v>23756.968605999999</v>
      </c>
      <c r="D49" s="1">
        <v>23756.968605999999</v>
      </c>
      <c r="E49" s="1">
        <v>22757.599171000002</v>
      </c>
      <c r="F49" s="1">
        <v>23381.908556999999</v>
      </c>
      <c r="G49" s="1">
        <v>23081.760299000001</v>
      </c>
      <c r="H49" s="1">
        <v>22979.793583999999</v>
      </c>
      <c r="I49" s="1">
        <v>22979.793583999999</v>
      </c>
      <c r="J49" s="1">
        <v>22584.298282</v>
      </c>
      <c r="K49" s="1">
        <v>22623.831271999999</v>
      </c>
      <c r="L49" s="1">
        <v>22561.866419000002</v>
      </c>
      <c r="M49" s="1">
        <v>21501.294772000001</v>
      </c>
      <c r="N49" s="1">
        <v>21501.294772000001</v>
      </c>
      <c r="O49" s="1">
        <v>20891.843018</v>
      </c>
      <c r="P49" s="1">
        <v>17320.626210999999</v>
      </c>
      <c r="Q49" s="1">
        <v>17141.098806999998</v>
      </c>
      <c r="R49" s="10"/>
    </row>
    <row r="50" spans="1:18" ht="15" customHeight="1">
      <c r="A50" s="6" t="s">
        <v>226</v>
      </c>
      <c r="B50" s="32">
        <v>193.24917199999999</v>
      </c>
      <c r="C50" s="1">
        <v>187.515196</v>
      </c>
      <c r="D50" s="1">
        <v>187.515196</v>
      </c>
      <c r="E50" s="1">
        <v>182.93872400000001</v>
      </c>
      <c r="F50" s="1">
        <v>178.753466</v>
      </c>
      <c r="G50" s="1">
        <v>170.957232</v>
      </c>
      <c r="H50" s="1">
        <v>167.37744799999999</v>
      </c>
      <c r="I50" s="1">
        <v>167.37744799999999</v>
      </c>
      <c r="J50" s="1">
        <v>159.83041499999999</v>
      </c>
      <c r="K50" s="1">
        <v>163.38456199999999</v>
      </c>
      <c r="L50" s="1">
        <v>154.934472</v>
      </c>
      <c r="M50" s="1">
        <v>149.50917999999999</v>
      </c>
      <c r="N50" s="1">
        <v>149.50917999999999</v>
      </c>
      <c r="O50" s="1">
        <v>140.91518199999999</v>
      </c>
      <c r="P50" s="1">
        <v>147.39122499999999</v>
      </c>
      <c r="Q50" s="1">
        <v>153.86879200000001</v>
      </c>
    </row>
    <row r="51" spans="1:18" ht="15" customHeight="1">
      <c r="A51" s="6" t="s">
        <v>227</v>
      </c>
      <c r="B51" s="32">
        <v>2771.6702618175996</v>
      </c>
      <c r="C51" s="1">
        <v>2781.7761677752001</v>
      </c>
      <c r="D51" s="1">
        <v>2781.7761677752001</v>
      </c>
      <c r="E51" s="1">
        <v>2668.0685534731997</v>
      </c>
      <c r="F51" s="1">
        <v>2732.0578804244001</v>
      </c>
      <c r="G51" s="1">
        <v>2691.4854566508002</v>
      </c>
      <c r="H51" s="1">
        <v>2773.2860404256003</v>
      </c>
      <c r="I51" s="1">
        <v>2773.2860404256003</v>
      </c>
      <c r="J51" s="1">
        <v>2720.8898401788001</v>
      </c>
      <c r="K51" s="1">
        <v>2728.9270282448001</v>
      </c>
      <c r="L51" s="1">
        <v>2713.4501239146002</v>
      </c>
      <c r="M51" s="1">
        <v>2587.7560071448002</v>
      </c>
      <c r="N51" s="1">
        <v>2587.7560071448002</v>
      </c>
      <c r="O51" s="1">
        <v>2510.0501802412</v>
      </c>
      <c r="P51" s="1">
        <v>2111.5502373273998</v>
      </c>
      <c r="Q51" s="1">
        <v>2006.8215730367001</v>
      </c>
    </row>
    <row r="52" spans="1:18" ht="15" customHeight="1">
      <c r="A52" s="6" t="s">
        <v>228</v>
      </c>
      <c r="B52" s="210">
        <v>0.194795</v>
      </c>
      <c r="C52" s="60">
        <v>0.27712799999999999</v>
      </c>
      <c r="D52" s="60">
        <v>0.27712799999999999</v>
      </c>
      <c r="E52" s="60">
        <v>0.28513699999999997</v>
      </c>
      <c r="F52" s="60">
        <v>0.274314</v>
      </c>
      <c r="G52" s="60">
        <v>0.218144</v>
      </c>
      <c r="H52" s="60">
        <v>0.25002099999999999</v>
      </c>
      <c r="I52" s="60">
        <v>0.25002099999999999</v>
      </c>
      <c r="J52" s="60">
        <v>0.24689900000000001</v>
      </c>
      <c r="K52" s="60">
        <v>0.22262599999999999</v>
      </c>
      <c r="L52" s="60">
        <v>0.16230700000000001</v>
      </c>
      <c r="M52" s="60">
        <v>0.18103</v>
      </c>
      <c r="N52" s="60">
        <v>0.18103</v>
      </c>
      <c r="O52" s="60">
        <v>0.154477</v>
      </c>
      <c r="P52" s="60">
        <v>0.108852</v>
      </c>
      <c r="Q52" s="60">
        <v>0.1305</v>
      </c>
    </row>
    <row r="53" spans="1:18" ht="15" customHeight="1">
      <c r="A53" s="223" t="s">
        <v>229</v>
      </c>
      <c r="B53" s="210">
        <v>0.366311</v>
      </c>
      <c r="C53" s="60">
        <v>0.38115100000000002</v>
      </c>
      <c r="D53" s="60">
        <v>0.38115100000000002</v>
      </c>
      <c r="E53" s="60">
        <v>0.36908999999999997</v>
      </c>
      <c r="F53" s="60">
        <v>0.36227300000000001</v>
      </c>
      <c r="G53" s="60">
        <v>0.353993</v>
      </c>
      <c r="H53" s="60">
        <v>0.38782800000000001</v>
      </c>
      <c r="I53" s="60">
        <v>0.38782800000000001</v>
      </c>
      <c r="J53" s="60">
        <v>0.37854700000000002</v>
      </c>
      <c r="K53" s="60">
        <v>0.36935800000000002</v>
      </c>
      <c r="L53" s="60">
        <v>0.36778</v>
      </c>
      <c r="M53" s="60">
        <v>0.40605200000000002</v>
      </c>
      <c r="N53" s="60">
        <v>0.40605200000000002</v>
      </c>
      <c r="O53" s="60">
        <v>0.403609</v>
      </c>
      <c r="P53" s="60">
        <v>0.41205900000000001</v>
      </c>
      <c r="Q53" s="60">
        <v>0.40452900000000003</v>
      </c>
    </row>
    <row r="54" spans="1:18" ht="15" customHeight="1">
      <c r="A54" s="6" t="s">
        <v>230</v>
      </c>
      <c r="B54" s="210">
        <v>0.94650100000000004</v>
      </c>
      <c r="C54" s="60">
        <v>0.96093200000000001</v>
      </c>
      <c r="D54" s="60">
        <v>0.96093200000000001</v>
      </c>
      <c r="E54" s="60">
        <v>0.97169300000000003</v>
      </c>
      <c r="F54" s="60">
        <v>0.99952399999999997</v>
      </c>
      <c r="G54" s="60">
        <v>1.024548</v>
      </c>
      <c r="H54" s="60">
        <v>0.97025700000000004</v>
      </c>
      <c r="I54" s="60">
        <v>0.97025700000000004</v>
      </c>
      <c r="J54" s="60">
        <v>0.96014699999999997</v>
      </c>
      <c r="K54" s="60">
        <v>0.967638</v>
      </c>
      <c r="L54" s="60">
        <v>0.96904999999999997</v>
      </c>
      <c r="M54" s="60">
        <v>0.91373899999999997</v>
      </c>
      <c r="N54" s="60">
        <v>0.91373899999999997</v>
      </c>
      <c r="O54" s="60">
        <v>0.90486100000000003</v>
      </c>
      <c r="P54" s="60">
        <v>0.90859599999999996</v>
      </c>
      <c r="Q54" s="60">
        <v>0.82213499999999995</v>
      </c>
    </row>
    <row r="55" spans="1:18" ht="15" customHeight="1" thickBot="1">
      <c r="A55" s="9" t="s">
        <v>231</v>
      </c>
      <c r="B55" s="187">
        <v>3.1286000000000001E-2</v>
      </c>
      <c r="C55" s="61">
        <v>3.2499E-2</v>
      </c>
      <c r="D55" s="61">
        <v>3.1595999999999999E-2</v>
      </c>
      <c r="E55" s="61">
        <v>3.1823999999999998E-2</v>
      </c>
      <c r="F55" s="61">
        <v>3.2681000000000002E-2</v>
      </c>
      <c r="G55" s="61">
        <v>3.3992000000000001E-2</v>
      </c>
      <c r="H55" s="61">
        <v>3.2613999999999997E-2</v>
      </c>
      <c r="I55" s="61">
        <v>3.2688000000000002E-2</v>
      </c>
      <c r="J55" s="61">
        <v>3.2072000000000003E-2</v>
      </c>
      <c r="K55" s="61">
        <v>3.2603E-2</v>
      </c>
      <c r="L55" s="61">
        <v>3.3096E-2</v>
      </c>
      <c r="M55" s="61">
        <v>3.0009999999999998E-2</v>
      </c>
      <c r="N55" s="61">
        <v>3.1765000000000002E-2</v>
      </c>
      <c r="O55" s="61">
        <v>3.1085000000000002E-2</v>
      </c>
      <c r="P55" s="61">
        <v>2.8407999999999999E-2</v>
      </c>
      <c r="Q55" s="61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R54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E19" sqref="E19"/>
    </sheetView>
  </sheetViews>
  <sheetFormatPr defaultColWidth="8.81640625" defaultRowHeight="12.5"/>
  <cols>
    <col min="1" max="1" width="61.6328125" customWidth="1"/>
    <col min="2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25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71.762483000000003</v>
      </c>
      <c r="C8" s="10">
        <v>275.75398899999999</v>
      </c>
      <c r="D8" s="10">
        <v>70.368190999999996</v>
      </c>
      <c r="E8" s="10">
        <v>68.599366000000003</v>
      </c>
      <c r="F8" s="10">
        <v>69.388249999999999</v>
      </c>
      <c r="G8" s="10">
        <v>67.398182000000006</v>
      </c>
      <c r="H8" s="10">
        <v>253.996937</v>
      </c>
      <c r="I8" s="10">
        <v>64.977200999999994</v>
      </c>
      <c r="J8" s="10">
        <v>59.887751999999999</v>
      </c>
      <c r="K8" s="10">
        <v>64.369502999999995</v>
      </c>
      <c r="L8" s="10">
        <v>64.762480999999994</v>
      </c>
      <c r="M8" s="10">
        <v>235.23007100000001</v>
      </c>
      <c r="N8" s="10">
        <v>66.097553000000005</v>
      </c>
      <c r="O8" s="10">
        <v>55.273051000000002</v>
      </c>
      <c r="P8" s="10">
        <v>55.994013000000002</v>
      </c>
      <c r="Q8" s="10">
        <v>57.865454</v>
      </c>
      <c r="R8" s="10"/>
    </row>
    <row r="9" spans="1:18" ht="15" customHeight="1">
      <c r="A9" s="5" t="s">
        <v>185</v>
      </c>
      <c r="B9" s="19">
        <v>28.274773</v>
      </c>
      <c r="C9" s="10">
        <v>108.15018499999999</v>
      </c>
      <c r="D9" s="10">
        <v>28.053443999999999</v>
      </c>
      <c r="E9" s="10">
        <v>27.752769000000001</v>
      </c>
      <c r="F9" s="10">
        <v>26.621058000000001</v>
      </c>
      <c r="G9" s="10">
        <v>25.722913999999999</v>
      </c>
      <c r="H9" s="10">
        <v>95.556359999999998</v>
      </c>
      <c r="I9" s="10">
        <v>24.912372999999999</v>
      </c>
      <c r="J9" s="10">
        <v>24.790647</v>
      </c>
      <c r="K9" s="10">
        <v>23.307299</v>
      </c>
      <c r="L9" s="10">
        <v>22.546040999999999</v>
      </c>
      <c r="M9" s="10">
        <v>86.251575000000003</v>
      </c>
      <c r="N9" s="10">
        <v>21.945478999999999</v>
      </c>
      <c r="O9" s="10">
        <v>22.121385</v>
      </c>
      <c r="P9" s="10">
        <v>21.408906999999999</v>
      </c>
      <c r="Q9" s="10">
        <v>20.775804000000001</v>
      </c>
    </row>
    <row r="10" spans="1:18" ht="15" customHeight="1">
      <c r="A10" s="6" t="s">
        <v>186</v>
      </c>
      <c r="B10" s="19">
        <v>22.291384999999998</v>
      </c>
      <c r="C10" s="10">
        <v>86.909485000000004</v>
      </c>
      <c r="D10" s="10">
        <v>22.185134999999999</v>
      </c>
      <c r="E10" s="10">
        <v>22.420771999999999</v>
      </c>
      <c r="F10" s="10">
        <v>21.520548000000002</v>
      </c>
      <c r="G10" s="10">
        <v>20.78303</v>
      </c>
      <c r="H10" s="10">
        <v>78.662143999999998</v>
      </c>
      <c r="I10" s="10">
        <v>20.490200999999999</v>
      </c>
      <c r="J10" s="10">
        <v>20.567909</v>
      </c>
      <c r="K10" s="10">
        <v>19.141235000000002</v>
      </c>
      <c r="L10" s="10">
        <v>18.462799</v>
      </c>
      <c r="M10" s="10">
        <v>70.263142999999999</v>
      </c>
      <c r="N10" s="10">
        <v>18.645467</v>
      </c>
      <c r="O10" s="10">
        <v>17.978418999999999</v>
      </c>
      <c r="P10" s="10">
        <v>17.171434999999999</v>
      </c>
      <c r="Q10" s="10">
        <v>16.467822000000002</v>
      </c>
    </row>
    <row r="11" spans="1:18" ht="15" customHeight="1">
      <c r="A11" s="6" t="s">
        <v>187</v>
      </c>
      <c r="B11" s="19">
        <v>5.9833879999999997</v>
      </c>
      <c r="C11" s="10">
        <v>21.2407</v>
      </c>
      <c r="D11" s="10">
        <v>5.868309</v>
      </c>
      <c r="E11" s="10">
        <v>5.3319970000000003</v>
      </c>
      <c r="F11" s="10">
        <v>5.1005099999999999</v>
      </c>
      <c r="G11" s="10">
        <v>4.9398840000000002</v>
      </c>
      <c r="H11" s="10">
        <v>16.894216</v>
      </c>
      <c r="I11" s="10">
        <v>4.4221719999999998</v>
      </c>
      <c r="J11" s="10">
        <v>4.2227379999999997</v>
      </c>
      <c r="K11" s="10">
        <v>4.1660640000000004</v>
      </c>
      <c r="L11" s="10">
        <v>4.0832420000000003</v>
      </c>
      <c r="M11" s="10">
        <v>15.988432</v>
      </c>
      <c r="N11" s="10">
        <v>3.3000120000000002</v>
      </c>
      <c r="O11" s="10">
        <v>4.1429660000000004</v>
      </c>
      <c r="P11" s="10">
        <v>4.2374720000000003</v>
      </c>
      <c r="Q11" s="10">
        <v>4.307982</v>
      </c>
    </row>
    <row r="12" spans="1:18" ht="15" customHeight="1">
      <c r="A12" s="3" t="s">
        <v>5</v>
      </c>
      <c r="B12" s="19">
        <v>2.1000000000000001E-2</v>
      </c>
      <c r="C12" s="10">
        <v>8.4894999999999998E-2</v>
      </c>
      <c r="D12" s="10">
        <v>2.4847000000000001E-2</v>
      </c>
      <c r="E12" s="10">
        <v>2.7224000000000002E-2</v>
      </c>
      <c r="F12" s="10">
        <v>1.6275000000000001E-2</v>
      </c>
      <c r="G12" s="10">
        <v>1.6549000000000001E-2</v>
      </c>
      <c r="H12" s="10">
        <v>0.117524</v>
      </c>
      <c r="I12" s="10">
        <v>1.5032E-2</v>
      </c>
      <c r="J12" s="10">
        <v>2.1052000000000001E-2</v>
      </c>
      <c r="K12" s="10">
        <v>6.9533999999999999E-2</v>
      </c>
      <c r="L12" s="10">
        <v>1.1906E-2</v>
      </c>
      <c r="M12" s="10">
        <v>9.1914999999999997E-2</v>
      </c>
      <c r="N12" s="10">
        <v>1.5122E-2</v>
      </c>
      <c r="O12" s="10">
        <v>1.9085000000000001E-2</v>
      </c>
      <c r="P12" s="10">
        <v>2.7889000000000001E-2</v>
      </c>
      <c r="Q12" s="10">
        <v>2.9818999999999998E-2</v>
      </c>
    </row>
    <row r="13" spans="1:18" ht="25">
      <c r="A13" s="279" t="s">
        <v>312</v>
      </c>
      <c r="B13" s="19">
        <v>4.0569030000000001</v>
      </c>
      <c r="C13" s="10">
        <v>4.5058740000000004</v>
      </c>
      <c r="D13" s="10">
        <v>-0.27269100000000002</v>
      </c>
      <c r="E13" s="10">
        <v>-0.85184199999999999</v>
      </c>
      <c r="F13" s="10">
        <v>2.4481220000000001</v>
      </c>
      <c r="G13" s="10">
        <v>3.1822849999999998</v>
      </c>
      <c r="H13" s="10">
        <v>0.60805799999999977</v>
      </c>
      <c r="I13" s="10">
        <v>-5.7502329999999997</v>
      </c>
      <c r="J13" s="10">
        <v>2.5424980000000001</v>
      </c>
      <c r="K13" s="10">
        <v>3.3187119999999997</v>
      </c>
      <c r="L13" s="10">
        <v>0.49708100000000011</v>
      </c>
      <c r="M13" s="10">
        <v>40.281433</v>
      </c>
      <c r="N13" s="10">
        <v>6.9140430000000004</v>
      </c>
      <c r="O13" s="10">
        <v>10.14181</v>
      </c>
      <c r="P13" s="10">
        <v>11.769266999999999</v>
      </c>
      <c r="Q13" s="10">
        <v>11.456313</v>
      </c>
    </row>
    <row r="14" spans="1:18" ht="15" customHeight="1">
      <c r="A14" s="18" t="s">
        <v>6</v>
      </c>
      <c r="B14" s="19">
        <v>22.922383</v>
      </c>
      <c r="C14" s="10">
        <v>88.163022999999995</v>
      </c>
      <c r="D14" s="10">
        <v>24.859037000000001</v>
      </c>
      <c r="E14" s="10">
        <v>20.843003</v>
      </c>
      <c r="F14" s="10">
        <v>21.111820000000002</v>
      </c>
      <c r="G14" s="10">
        <v>21.349163000000001</v>
      </c>
      <c r="H14" s="10">
        <v>84.320032999999995</v>
      </c>
      <c r="I14" s="10">
        <v>21.645526</v>
      </c>
      <c r="J14" s="10">
        <v>20.805647</v>
      </c>
      <c r="K14" s="10">
        <v>21.423317000000001</v>
      </c>
      <c r="L14" s="10">
        <v>20.439812</v>
      </c>
      <c r="M14" s="10">
        <v>82.233985000000004</v>
      </c>
      <c r="N14" s="10">
        <v>21.716104999999999</v>
      </c>
      <c r="O14" s="10">
        <v>19.681984</v>
      </c>
      <c r="P14" s="10">
        <v>21.113945999999999</v>
      </c>
      <c r="Q14" s="10">
        <v>19.72195</v>
      </c>
    </row>
    <row r="15" spans="1:18" ht="15" customHeight="1">
      <c r="A15" s="7" t="s">
        <v>42</v>
      </c>
      <c r="B15" s="19">
        <v>2.633737</v>
      </c>
      <c r="C15" s="10">
        <v>8.6383089999999996</v>
      </c>
      <c r="D15" s="10">
        <v>0.66206100000000001</v>
      </c>
      <c r="E15" s="10">
        <v>-6.6179000000000002E-2</v>
      </c>
      <c r="F15" s="10">
        <v>5.0032870000000003</v>
      </c>
      <c r="G15" s="10">
        <v>3.0391400000000002</v>
      </c>
      <c r="H15" s="10">
        <v>11.218429</v>
      </c>
      <c r="I15" s="10">
        <v>1.8527990000000001</v>
      </c>
      <c r="J15" s="10">
        <v>4.9699790000000004</v>
      </c>
      <c r="K15" s="10">
        <v>2.4634960000000001</v>
      </c>
      <c r="L15" s="10">
        <v>1.9321550000000001</v>
      </c>
      <c r="M15" s="10">
        <v>-3.0278740000000002</v>
      </c>
      <c r="N15" s="10">
        <v>-5.7690960000000002</v>
      </c>
      <c r="O15" s="10">
        <v>1.8183819999999999</v>
      </c>
      <c r="P15" s="10">
        <v>5.9371E-2</v>
      </c>
      <c r="Q15" s="10">
        <v>0.86346900000000004</v>
      </c>
    </row>
    <row r="16" spans="1:18" ht="15" customHeight="1">
      <c r="A16" s="13" t="s">
        <v>44</v>
      </c>
      <c r="B16" s="272">
        <v>129.671279</v>
      </c>
      <c r="C16" s="276">
        <v>485.29627499999998</v>
      </c>
      <c r="D16" s="276">
        <v>123.694889</v>
      </c>
      <c r="E16" s="276">
        <v>116.30434099999999</v>
      </c>
      <c r="F16" s="276">
        <v>124.588812</v>
      </c>
      <c r="G16" s="276">
        <v>120.70823300000001</v>
      </c>
      <c r="H16" s="12">
        <v>445.817341</v>
      </c>
      <c r="I16" s="276">
        <v>107.652698</v>
      </c>
      <c r="J16" s="12">
        <v>113.01757499999999</v>
      </c>
      <c r="K16" s="12">
        <v>114.95186099999999</v>
      </c>
      <c r="L16" s="12">
        <v>110.189476</v>
      </c>
      <c r="M16" s="12">
        <v>441.061105</v>
      </c>
      <c r="N16" s="12">
        <v>110.919206</v>
      </c>
      <c r="O16" s="12">
        <v>109.055697</v>
      </c>
      <c r="P16" s="12">
        <v>110.37339299999999</v>
      </c>
      <c r="Q16" s="12">
        <v>110.71280899999999</v>
      </c>
    </row>
    <row r="17" spans="1:17" ht="15" customHeight="1">
      <c r="A17" s="3" t="s">
        <v>188</v>
      </c>
      <c r="B17" s="19">
        <v>-63.815406000000003</v>
      </c>
      <c r="C17" s="10">
        <v>-267.38469400000002</v>
      </c>
      <c r="D17" s="10">
        <v>-69.365011999999993</v>
      </c>
      <c r="E17" s="10">
        <v>-68.589682999999994</v>
      </c>
      <c r="F17" s="10">
        <v>-65.569860000000006</v>
      </c>
      <c r="G17" s="10">
        <v>-63.860138999999997</v>
      </c>
      <c r="H17" s="10">
        <v>-228.73481899999999</v>
      </c>
      <c r="I17" s="10">
        <v>-59.163635999999997</v>
      </c>
      <c r="J17" s="10">
        <v>-56.869661000000001</v>
      </c>
      <c r="K17" s="10">
        <v>-54.649278000000002</v>
      </c>
      <c r="L17" s="10">
        <v>-58.052244000000002</v>
      </c>
      <c r="M17" s="10">
        <v>-226.157377</v>
      </c>
      <c r="N17" s="10">
        <v>-59.480834999999999</v>
      </c>
      <c r="O17" s="10">
        <v>-52.049038000000003</v>
      </c>
      <c r="P17" s="10">
        <v>-53.267881000000003</v>
      </c>
      <c r="Q17" s="10">
        <v>-61.359622999999999</v>
      </c>
    </row>
    <row r="18" spans="1:17" ht="15" customHeight="1">
      <c r="A18" s="6" t="s">
        <v>189</v>
      </c>
      <c r="B18" s="19">
        <v>-66.731590999999995</v>
      </c>
      <c r="C18" s="10">
        <v>-260.91123199999998</v>
      </c>
      <c r="D18" s="10">
        <v>-68.490317000000005</v>
      </c>
      <c r="E18" s="10">
        <v>-66.428141999999994</v>
      </c>
      <c r="F18" s="10">
        <v>-64.271240000000006</v>
      </c>
      <c r="G18" s="10">
        <v>-61.721533000000001</v>
      </c>
      <c r="H18" s="10">
        <v>-249.63655299999999</v>
      </c>
      <c r="I18" s="10">
        <v>-65.727847999999994</v>
      </c>
      <c r="J18" s="10">
        <v>-63.168357999999998</v>
      </c>
      <c r="K18" s="10">
        <v>-60.315500999999998</v>
      </c>
      <c r="L18" s="10">
        <v>-60.424846000000002</v>
      </c>
      <c r="M18" s="10">
        <v>-247.90040200000001</v>
      </c>
      <c r="N18" s="10">
        <v>-66.781439000000006</v>
      </c>
      <c r="O18" s="10">
        <v>-59.056520999999996</v>
      </c>
      <c r="P18" s="10">
        <v>-61.323403999999996</v>
      </c>
      <c r="Q18" s="10">
        <v>-60.739038000000001</v>
      </c>
    </row>
    <row r="19" spans="1:17" ht="15" customHeight="1">
      <c r="A19" s="6" t="s">
        <v>190</v>
      </c>
      <c r="B19" s="19">
        <v>-4.0423869999999997</v>
      </c>
      <c r="C19" s="10">
        <v>-33.982123999999999</v>
      </c>
      <c r="D19" s="10">
        <v>-8.2508959999999991</v>
      </c>
      <c r="E19" s="10">
        <v>-9.2103190000000001</v>
      </c>
      <c r="F19" s="10">
        <v>-7.874587</v>
      </c>
      <c r="G19" s="10">
        <v>-8.6463219999999996</v>
      </c>
      <c r="H19" s="10">
        <v>-4.2938789999999996</v>
      </c>
      <c r="I19" s="10">
        <v>-0.33010600000000001</v>
      </c>
      <c r="J19" s="10">
        <v>-8.2679999999999993E-3</v>
      </c>
      <c r="K19" s="10">
        <v>0.54234199999999999</v>
      </c>
      <c r="L19" s="10">
        <v>-4.4978470000000002</v>
      </c>
      <c r="M19" s="10">
        <v>-6.8345539999999998</v>
      </c>
      <c r="N19" s="10">
        <v>-0.32513399999999998</v>
      </c>
      <c r="O19" s="10">
        <v>-1.1043000000000001E-2</v>
      </c>
      <c r="P19" s="10">
        <v>-0.26489499999999999</v>
      </c>
      <c r="Q19" s="10">
        <v>-6.2334820000000004</v>
      </c>
    </row>
    <row r="20" spans="1:17" ht="15" customHeight="1">
      <c r="A20" s="6" t="s">
        <v>191</v>
      </c>
      <c r="B20" s="19">
        <v>6.9585720000000002</v>
      </c>
      <c r="C20" s="10">
        <v>27.508662000000001</v>
      </c>
      <c r="D20" s="10">
        <v>7.376201</v>
      </c>
      <c r="E20" s="10">
        <v>7.0487780000000004</v>
      </c>
      <c r="F20" s="10">
        <v>6.5759670000000003</v>
      </c>
      <c r="G20" s="10">
        <v>6.5077160000000003</v>
      </c>
      <c r="H20" s="10">
        <v>25.195613000000002</v>
      </c>
      <c r="I20" s="10">
        <v>6.8943180000000002</v>
      </c>
      <c r="J20" s="10">
        <v>6.3069649999999999</v>
      </c>
      <c r="K20" s="10">
        <v>5.1238809999999999</v>
      </c>
      <c r="L20" s="10">
        <v>6.8704489999999998</v>
      </c>
      <c r="M20" s="10">
        <v>28.577579</v>
      </c>
      <c r="N20" s="10">
        <v>7.6257380000000001</v>
      </c>
      <c r="O20" s="10">
        <v>7.0185259999999996</v>
      </c>
      <c r="P20" s="10">
        <v>8.3204180000000001</v>
      </c>
      <c r="Q20" s="10">
        <v>5.6128970000000002</v>
      </c>
    </row>
    <row r="21" spans="1:17" ht="15" customHeight="1">
      <c r="A21" s="3" t="s">
        <v>192</v>
      </c>
      <c r="B21" s="19">
        <v>-24.529135</v>
      </c>
      <c r="C21" s="10">
        <v>-112.78554800000001</v>
      </c>
      <c r="D21" s="10">
        <v>-29.074083000000002</v>
      </c>
      <c r="E21" s="10">
        <v>-27.863530000000001</v>
      </c>
      <c r="F21" s="10">
        <v>-31.858505000000001</v>
      </c>
      <c r="G21" s="10">
        <v>-23.989429999999999</v>
      </c>
      <c r="H21" s="10">
        <v>-90.039248000000001</v>
      </c>
      <c r="I21" s="10">
        <v>-29.699503</v>
      </c>
      <c r="J21" s="10">
        <v>-22.114844999999999</v>
      </c>
      <c r="K21" s="10">
        <v>-19.168748000000001</v>
      </c>
      <c r="L21" s="10">
        <v>-19.056152000000001</v>
      </c>
      <c r="M21" s="10">
        <v>-71.105828000000002</v>
      </c>
      <c r="N21" s="10">
        <v>-20.083869</v>
      </c>
      <c r="O21" s="10">
        <v>-17.023817999999999</v>
      </c>
      <c r="P21" s="10">
        <v>-16.957456000000001</v>
      </c>
      <c r="Q21" s="10">
        <v>-17.040685</v>
      </c>
    </row>
    <row r="22" spans="1:17" ht="15" customHeight="1">
      <c r="A22" s="6" t="s">
        <v>234</v>
      </c>
      <c r="B22" s="19">
        <v>-3.5425789999999999</v>
      </c>
      <c r="C22" s="10">
        <v>-13.485382</v>
      </c>
      <c r="D22" s="10">
        <v>-3.8536000000000001</v>
      </c>
      <c r="E22" s="10">
        <v>-3.3747630000000002</v>
      </c>
      <c r="F22" s="10">
        <v>-3.1064889999999998</v>
      </c>
      <c r="G22" s="10">
        <v>-3.1505299999999998</v>
      </c>
      <c r="H22" s="10">
        <v>-10.467382000000001</v>
      </c>
      <c r="I22" s="10">
        <v>-3.524025</v>
      </c>
      <c r="J22" s="10">
        <v>-2.4671059999999998</v>
      </c>
      <c r="K22" s="10">
        <v>-2.2216550000000002</v>
      </c>
      <c r="L22" s="10">
        <v>-2.2545959999999998</v>
      </c>
      <c r="M22" s="10">
        <v>-7.9710359999999998</v>
      </c>
      <c r="N22" s="10">
        <v>-2.8286750000000001</v>
      </c>
      <c r="O22" s="10">
        <v>-1.8496859999999999</v>
      </c>
      <c r="P22" s="10">
        <v>-1.4011210000000001</v>
      </c>
      <c r="Q22" s="10">
        <v>-1.891554</v>
      </c>
    </row>
    <row r="23" spans="1:17" ht="15" customHeight="1">
      <c r="A23" s="6" t="s">
        <v>193</v>
      </c>
      <c r="B23" s="19">
        <v>-20.564762000000002</v>
      </c>
      <c r="C23" s="10">
        <v>-98.547588000000005</v>
      </c>
      <c r="D23" s="10">
        <v>-25.645388000000001</v>
      </c>
      <c r="E23" s="10">
        <v>-24.062920999999999</v>
      </c>
      <c r="F23" s="10">
        <v>-28.109120000000001</v>
      </c>
      <c r="G23" s="10">
        <v>-20.730159</v>
      </c>
      <c r="H23" s="10">
        <v>-79.858593999999997</v>
      </c>
      <c r="I23" s="10">
        <v>-26.630227000000001</v>
      </c>
      <c r="J23" s="10">
        <v>-19.862411000000002</v>
      </c>
      <c r="K23" s="10">
        <v>-17.281413000000001</v>
      </c>
      <c r="L23" s="10">
        <v>-16.084543</v>
      </c>
      <c r="M23" s="10">
        <v>-59.146394000000001</v>
      </c>
      <c r="N23" s="10">
        <v>-16.945674</v>
      </c>
      <c r="O23" s="10">
        <v>-14.201135000000001</v>
      </c>
      <c r="P23" s="10">
        <v>-14.620381</v>
      </c>
      <c r="Q23" s="10">
        <v>-13.379204</v>
      </c>
    </row>
    <row r="24" spans="1:17" ht="15" customHeight="1">
      <c r="A24" s="211" t="s">
        <v>194</v>
      </c>
      <c r="B24" s="19">
        <v>-12.759741999999999</v>
      </c>
      <c r="C24" s="10">
        <v>-67.335356000000004</v>
      </c>
      <c r="D24" s="10">
        <v>-17.217309</v>
      </c>
      <c r="E24" s="10">
        <v>-16.375744000000001</v>
      </c>
      <c r="F24" s="10">
        <v>-20.581695</v>
      </c>
      <c r="G24" s="10">
        <v>-13.160608</v>
      </c>
      <c r="H24" s="10">
        <v>-51.497661000000001</v>
      </c>
      <c r="I24" s="10">
        <v>-18.392478000000001</v>
      </c>
      <c r="J24" s="10">
        <v>-12.924530000000001</v>
      </c>
      <c r="K24" s="10">
        <v>-10.482825</v>
      </c>
      <c r="L24" s="10">
        <v>-9.6978279999999994</v>
      </c>
      <c r="M24" s="10">
        <v>-33.484482999999997</v>
      </c>
      <c r="N24" s="10">
        <v>-9.5017429999999994</v>
      </c>
      <c r="O24" s="10">
        <v>-8.011082</v>
      </c>
      <c r="P24" s="10">
        <v>-8.6437869999999997</v>
      </c>
      <c r="Q24" s="10">
        <v>-7.327871</v>
      </c>
    </row>
    <row r="25" spans="1:17" ht="15" customHeight="1">
      <c r="A25" s="6" t="s">
        <v>187</v>
      </c>
      <c r="B25" s="19">
        <v>-3.9643730000000001</v>
      </c>
      <c r="C25" s="10">
        <v>-14.237959999999999</v>
      </c>
      <c r="D25" s="10">
        <v>-3.4286949999999998</v>
      </c>
      <c r="E25" s="10">
        <v>-3.8006090000000001</v>
      </c>
      <c r="F25" s="10">
        <v>-3.7493850000000002</v>
      </c>
      <c r="G25" s="10">
        <v>-3.259271</v>
      </c>
      <c r="H25" s="10">
        <v>-10.180654000000001</v>
      </c>
      <c r="I25" s="10">
        <v>-3.0692759999999999</v>
      </c>
      <c r="J25" s="10">
        <v>-2.252434</v>
      </c>
      <c r="K25" s="10">
        <v>-1.887335</v>
      </c>
      <c r="L25" s="10">
        <v>-2.9716089999999999</v>
      </c>
      <c r="M25" s="10">
        <v>-11.959434</v>
      </c>
      <c r="N25" s="10">
        <v>-3.1381950000000001</v>
      </c>
      <c r="O25" s="10">
        <v>-2.8226830000000001</v>
      </c>
      <c r="P25" s="10">
        <v>-2.337075</v>
      </c>
      <c r="Q25" s="10">
        <v>-3.6614810000000002</v>
      </c>
    </row>
    <row r="26" spans="1:17" ht="15" customHeight="1">
      <c r="A26" s="3" t="s">
        <v>195</v>
      </c>
      <c r="B26" s="19">
        <v>-0.97336999999999996</v>
      </c>
      <c r="C26" s="10">
        <v>2.8220170000000002</v>
      </c>
      <c r="D26" s="10">
        <v>0.87114999999999998</v>
      </c>
      <c r="E26" s="10">
        <v>2.7387100000000002</v>
      </c>
      <c r="F26" s="10">
        <v>0.27716299999999999</v>
      </c>
      <c r="G26" s="10">
        <v>-1.0650059999999999</v>
      </c>
      <c r="H26" s="10">
        <v>1.4027769999999999</v>
      </c>
      <c r="I26" s="10">
        <v>4.4384649999999999</v>
      </c>
      <c r="J26" s="10">
        <v>-0.51108299999999995</v>
      </c>
      <c r="K26" s="10">
        <v>-1.563158</v>
      </c>
      <c r="L26" s="10">
        <v>-0.96144700000000005</v>
      </c>
      <c r="M26" s="10">
        <v>-3.4838179999999999</v>
      </c>
      <c r="N26" s="10">
        <v>-1.0162610000000001</v>
      </c>
      <c r="O26" s="10">
        <v>-0.84395299999999995</v>
      </c>
      <c r="P26" s="10">
        <v>-0.45830100000000001</v>
      </c>
      <c r="Q26" s="10">
        <v>-1.165303</v>
      </c>
    </row>
    <row r="27" spans="1:17" ht="15" customHeight="1">
      <c r="A27" s="3" t="s">
        <v>1</v>
      </c>
      <c r="B27" s="19">
        <v>2.4022489999999999</v>
      </c>
      <c r="C27" s="10">
        <v>17.356587999999999</v>
      </c>
      <c r="D27" s="10">
        <v>3.3808020000000001</v>
      </c>
      <c r="E27" s="10">
        <v>-2.6706979999999998</v>
      </c>
      <c r="F27" s="10">
        <v>5.5954350000000002</v>
      </c>
      <c r="G27" s="10">
        <v>11.051049000000001</v>
      </c>
      <c r="H27" s="10">
        <v>5.9263240000000001</v>
      </c>
      <c r="I27" s="10">
        <v>0.41445900000000002</v>
      </c>
      <c r="J27" s="10">
        <v>-1.759595</v>
      </c>
      <c r="K27" s="10">
        <v>8.7572340000000004</v>
      </c>
      <c r="L27" s="10">
        <v>-1.4857739999999999</v>
      </c>
      <c r="M27" s="10">
        <v>-21.383174</v>
      </c>
      <c r="N27" s="10">
        <v>-9.6932989999999997</v>
      </c>
      <c r="O27" s="10">
        <v>-6.761469</v>
      </c>
      <c r="P27" s="10">
        <v>-3.6675260000000001</v>
      </c>
      <c r="Q27" s="10">
        <v>-1.26088</v>
      </c>
    </row>
    <row r="28" spans="1:17" ht="15" customHeight="1">
      <c r="A28" s="6" t="s">
        <v>196</v>
      </c>
      <c r="B28" s="19">
        <v>2.4210530000000001</v>
      </c>
      <c r="C28" s="10">
        <v>17.833237</v>
      </c>
      <c r="D28" s="10">
        <v>3.5917430000000001</v>
      </c>
      <c r="E28" s="10">
        <v>-2.502993</v>
      </c>
      <c r="F28" s="10">
        <v>5.6464660000000002</v>
      </c>
      <c r="G28" s="10">
        <v>11.098020999999999</v>
      </c>
      <c r="H28" s="10">
        <v>8.2215790000000002</v>
      </c>
      <c r="I28" s="10">
        <v>2.4282919999999999</v>
      </c>
      <c r="J28" s="10">
        <v>-1.807617</v>
      </c>
      <c r="K28" s="10">
        <v>8.8657990000000009</v>
      </c>
      <c r="L28" s="10">
        <v>-1.2648950000000001</v>
      </c>
      <c r="M28" s="10">
        <v>-18.771681999999998</v>
      </c>
      <c r="N28" s="10">
        <v>-7.7898569999999996</v>
      </c>
      <c r="O28" s="10">
        <v>-6.1875520000000002</v>
      </c>
      <c r="P28" s="10">
        <v>-3.5748600000000001</v>
      </c>
      <c r="Q28" s="10">
        <v>-1.2194130000000001</v>
      </c>
    </row>
    <row r="29" spans="1:1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</row>
    <row r="30" spans="1:17" ht="15" customHeight="1">
      <c r="A30" s="6" t="s">
        <v>198</v>
      </c>
      <c r="B30" s="19">
        <v>-1.8804000000000001E-2</v>
      </c>
      <c r="C30" s="10">
        <v>-0.47664899999999999</v>
      </c>
      <c r="D30" s="10">
        <v>-0.21094099999999999</v>
      </c>
      <c r="E30" s="10">
        <v>-0.16770499999999999</v>
      </c>
      <c r="F30" s="10">
        <v>-5.1031E-2</v>
      </c>
      <c r="G30" s="10">
        <v>-4.6972E-2</v>
      </c>
      <c r="H30" s="10">
        <v>-2.295255</v>
      </c>
      <c r="I30" s="10">
        <v>-2.013833</v>
      </c>
      <c r="J30" s="10">
        <v>4.8022000000000002E-2</v>
      </c>
      <c r="K30" s="10">
        <v>-0.10856499999999999</v>
      </c>
      <c r="L30" s="10">
        <v>-0.22087899999999999</v>
      </c>
      <c r="M30" s="10">
        <v>-2.6114920000000001</v>
      </c>
      <c r="N30" s="10">
        <v>-1.9034420000000001</v>
      </c>
      <c r="O30" s="10">
        <v>-0.57391700000000001</v>
      </c>
      <c r="P30" s="10">
        <v>-9.2665999999999998E-2</v>
      </c>
      <c r="Q30" s="10">
        <v>-4.1466999999999997E-2</v>
      </c>
    </row>
    <row r="31" spans="1:17" ht="15" customHeight="1">
      <c r="A31" s="3" t="s">
        <v>17</v>
      </c>
      <c r="B31" s="19">
        <v>-7.1995000000000003E-2</v>
      </c>
      <c r="C31" s="10">
        <v>0.108307</v>
      </c>
      <c r="D31" s="10">
        <v>0.139596</v>
      </c>
      <c r="E31" s="10">
        <v>-0.13774400000000001</v>
      </c>
      <c r="F31" s="10">
        <v>0.10645499999999999</v>
      </c>
      <c r="G31" s="10">
        <v>0</v>
      </c>
      <c r="H31" s="10">
        <v>-0.28749999999999998</v>
      </c>
      <c r="I31" s="10">
        <v>-4.8684999999999999E-2</v>
      </c>
      <c r="J31" s="10">
        <v>-6.4409999999999995E-2</v>
      </c>
      <c r="K31" s="10">
        <v>-0.10734299999999999</v>
      </c>
      <c r="L31" s="10">
        <v>-6.7061999999999997E-2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</row>
    <row r="32" spans="1:17" ht="15" customHeight="1">
      <c r="A32" s="13" t="s">
        <v>45</v>
      </c>
      <c r="B32" s="272">
        <v>42.683622</v>
      </c>
      <c r="C32" s="276">
        <v>125.41294499999999</v>
      </c>
      <c r="D32" s="276">
        <v>29.647341999999998</v>
      </c>
      <c r="E32" s="276">
        <v>19.781396000000001</v>
      </c>
      <c r="F32" s="276">
        <v>33.139499999999998</v>
      </c>
      <c r="G32" s="276">
        <v>42.844707</v>
      </c>
      <c r="H32" s="12">
        <v>134.08487500000001</v>
      </c>
      <c r="I32" s="276">
        <v>23.593798</v>
      </c>
      <c r="J32" s="12">
        <v>31.697980999999999</v>
      </c>
      <c r="K32" s="12">
        <v>48.220568</v>
      </c>
      <c r="L32" s="12">
        <v>30.566797000000001</v>
      </c>
      <c r="M32" s="12">
        <v>118.930908</v>
      </c>
      <c r="N32" s="12">
        <v>20.644942</v>
      </c>
      <c r="O32" s="12">
        <v>32.377419000000003</v>
      </c>
      <c r="P32" s="12">
        <v>36.022229000000003</v>
      </c>
      <c r="Q32" s="12">
        <v>29.886317999999999</v>
      </c>
    </row>
    <row r="33" spans="1:17" ht="15" customHeight="1">
      <c r="A33" s="212" t="s">
        <v>9</v>
      </c>
      <c r="B33" s="20">
        <v>-8.9376890000000007</v>
      </c>
      <c r="C33" s="14">
        <v>-23.992228999999998</v>
      </c>
      <c r="D33" s="14">
        <v>-3.879213</v>
      </c>
      <c r="E33" s="14">
        <v>-4.2276300000000004</v>
      </c>
      <c r="F33" s="14">
        <v>-6.6374139999999997</v>
      </c>
      <c r="G33" s="14">
        <v>-9.2479720000000007</v>
      </c>
      <c r="H33" s="14">
        <v>-29.553446000000001</v>
      </c>
      <c r="I33" s="14">
        <v>-5.7008179999999999</v>
      </c>
      <c r="J33" s="14">
        <v>-6.943746</v>
      </c>
      <c r="K33" s="14">
        <v>-10.831766999999999</v>
      </c>
      <c r="L33" s="14">
        <v>-6.077115</v>
      </c>
      <c r="M33" s="14">
        <v>-27.466766</v>
      </c>
      <c r="N33" s="14">
        <v>-4.5544589999999996</v>
      </c>
      <c r="O33" s="14">
        <v>-8.2486029999999992</v>
      </c>
      <c r="P33" s="14">
        <v>-7.1696109999999997</v>
      </c>
      <c r="Q33" s="14">
        <v>-7.4940930000000003</v>
      </c>
    </row>
    <row r="34" spans="1:17" ht="15" customHeight="1">
      <c r="A34" s="13" t="s">
        <v>46</v>
      </c>
      <c r="B34" s="272">
        <v>33.745933000000001</v>
      </c>
      <c r="C34" s="276">
        <v>101.420716</v>
      </c>
      <c r="D34" s="276">
        <v>25.768128999999998</v>
      </c>
      <c r="E34" s="276">
        <v>15.553766</v>
      </c>
      <c r="F34" s="276">
        <v>26.502085999999998</v>
      </c>
      <c r="G34" s="276">
        <v>33.596735000000002</v>
      </c>
      <c r="H34" s="12">
        <v>104.531429</v>
      </c>
      <c r="I34" s="276">
        <v>17.892980000000001</v>
      </c>
      <c r="J34" s="12">
        <v>24.754235000000001</v>
      </c>
      <c r="K34" s="12">
        <v>37.388801000000001</v>
      </c>
      <c r="L34" s="12">
        <v>24.489681999999998</v>
      </c>
      <c r="M34" s="12">
        <v>91.464141999999995</v>
      </c>
      <c r="N34" s="12">
        <v>16.090482999999999</v>
      </c>
      <c r="O34" s="12">
        <v>24.128816</v>
      </c>
      <c r="P34" s="12">
        <v>28.852618</v>
      </c>
      <c r="Q34" s="12">
        <v>22.392225</v>
      </c>
    </row>
    <row r="35" spans="1:17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</row>
    <row r="36" spans="1:17" ht="15" customHeight="1">
      <c r="A36" s="213" t="s">
        <v>11</v>
      </c>
      <c r="B36" s="214">
        <v>33.745933000000001</v>
      </c>
      <c r="C36" s="21">
        <v>101.420716</v>
      </c>
      <c r="D36" s="21">
        <v>25.768128999999998</v>
      </c>
      <c r="E36" s="21">
        <v>15.553766</v>
      </c>
      <c r="F36" s="21">
        <v>26.502085999999998</v>
      </c>
      <c r="G36" s="21">
        <v>33.596735000000002</v>
      </c>
      <c r="H36" s="21">
        <v>104.531429</v>
      </c>
      <c r="I36" s="21">
        <v>17.892980000000001</v>
      </c>
      <c r="J36" s="21">
        <v>24.754235000000001</v>
      </c>
      <c r="K36" s="21">
        <v>37.388801000000001</v>
      </c>
      <c r="L36" s="21">
        <v>24.489681999999998</v>
      </c>
      <c r="M36" s="21">
        <v>91.464141999999995</v>
      </c>
      <c r="N36" s="21">
        <v>16.090482999999999</v>
      </c>
      <c r="O36" s="21">
        <v>24.128816</v>
      </c>
      <c r="P36" s="21">
        <v>28.852618</v>
      </c>
      <c r="Q36" s="21">
        <v>22.392225</v>
      </c>
    </row>
    <row r="37" spans="1:17" ht="15" customHeight="1">
      <c r="A37" s="211" t="s">
        <v>2</v>
      </c>
      <c r="B37" s="19">
        <v>31.198692999999999</v>
      </c>
      <c r="C37" s="10">
        <v>100.94968900000001</v>
      </c>
      <c r="D37" s="10">
        <v>24.722705000000001</v>
      </c>
      <c r="E37" s="10">
        <v>13.178178000000001</v>
      </c>
      <c r="F37" s="10">
        <v>30.188343</v>
      </c>
      <c r="G37" s="10">
        <v>32.860463000000003</v>
      </c>
      <c r="H37" s="10">
        <v>98.156486000000001</v>
      </c>
      <c r="I37" s="10">
        <v>17.939073</v>
      </c>
      <c r="J37" s="10">
        <v>22.734282</v>
      </c>
      <c r="K37" s="10">
        <v>35.298304000000002</v>
      </c>
      <c r="L37" s="10">
        <v>22.179096000000001</v>
      </c>
      <c r="M37" s="10">
        <v>80.903654000000003</v>
      </c>
      <c r="N37" s="10">
        <v>15.220803999999999</v>
      </c>
      <c r="O37" s="10">
        <v>20.941030999999999</v>
      </c>
      <c r="P37" s="10">
        <v>25.042324000000001</v>
      </c>
      <c r="Q37" s="10">
        <v>19.699494999999999</v>
      </c>
    </row>
    <row r="38" spans="1:17" ht="15" customHeight="1">
      <c r="A38" s="211" t="s">
        <v>3</v>
      </c>
      <c r="B38" s="19">
        <v>2.5472399999999999</v>
      </c>
      <c r="C38" s="10">
        <v>0.47102699999999997</v>
      </c>
      <c r="D38" s="10">
        <v>1.0454239999999999</v>
      </c>
      <c r="E38" s="10">
        <v>2.375588</v>
      </c>
      <c r="F38" s="10">
        <v>-3.6862569999999999</v>
      </c>
      <c r="G38" s="10">
        <v>0.73627200000000004</v>
      </c>
      <c r="H38" s="10">
        <v>6.374943</v>
      </c>
      <c r="I38" s="10">
        <v>-4.6093000000000002E-2</v>
      </c>
      <c r="J38" s="10">
        <v>2.0199530000000001</v>
      </c>
      <c r="K38" s="10">
        <v>2.090497</v>
      </c>
      <c r="L38" s="10">
        <v>2.3105859999999998</v>
      </c>
      <c r="M38" s="10">
        <v>10.560487999999999</v>
      </c>
      <c r="N38" s="10">
        <v>0.86967899999999998</v>
      </c>
      <c r="O38" s="10">
        <v>3.1877849999999999</v>
      </c>
      <c r="P38" s="10">
        <v>3.8102939999999998</v>
      </c>
      <c r="Q38" s="10">
        <v>2.6927300000000001</v>
      </c>
    </row>
    <row r="39" spans="1:17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7" ht="15" customHeight="1">
      <c r="A40" s="6" t="s">
        <v>199</v>
      </c>
      <c r="B40" s="19">
        <v>12195.032945999999</v>
      </c>
      <c r="C40" s="10">
        <v>11886.866762</v>
      </c>
      <c r="D40" s="10">
        <v>11886.866762</v>
      </c>
      <c r="E40" s="10">
        <v>11671.544669000001</v>
      </c>
      <c r="F40" s="10">
        <v>11667.193158</v>
      </c>
      <c r="G40" s="10">
        <v>11624.943123999999</v>
      </c>
      <c r="H40" s="10">
        <v>11588.685721</v>
      </c>
      <c r="I40" s="10">
        <v>11588.685721</v>
      </c>
      <c r="J40" s="10">
        <v>11432.907547999999</v>
      </c>
      <c r="K40" s="10">
        <v>11358.973669999999</v>
      </c>
      <c r="L40" s="10">
        <v>11168.083667000001</v>
      </c>
      <c r="M40" s="10">
        <v>10795.580609000001</v>
      </c>
      <c r="N40" s="10">
        <v>10795.580609000001</v>
      </c>
      <c r="O40" s="10">
        <v>10524.399911</v>
      </c>
      <c r="P40" s="10">
        <v>10241.129790000001</v>
      </c>
      <c r="Q40" s="10">
        <v>9789.8788540000005</v>
      </c>
    </row>
    <row r="41" spans="1:17" ht="15" customHeight="1">
      <c r="A41" s="211" t="s">
        <v>200</v>
      </c>
      <c r="B41" s="19">
        <v>6849.0931119999996</v>
      </c>
      <c r="C41" s="10">
        <v>6729.1739909999997</v>
      </c>
      <c r="D41" s="10">
        <v>6729.1739909999997</v>
      </c>
      <c r="E41" s="10">
        <v>6622.1116979999997</v>
      </c>
      <c r="F41" s="10">
        <v>6578.3270060000004</v>
      </c>
      <c r="G41" s="10">
        <v>6503.9478760000002</v>
      </c>
      <c r="H41" s="10">
        <v>6450.7106290000002</v>
      </c>
      <c r="I41" s="10">
        <v>6450.7106290000002</v>
      </c>
      <c r="J41" s="10">
        <v>6372.7772210000003</v>
      </c>
      <c r="K41" s="10">
        <v>6302.8577320000004</v>
      </c>
      <c r="L41" s="10">
        <v>6217.3145219999997</v>
      </c>
      <c r="M41" s="10">
        <v>6114.0497619999996</v>
      </c>
      <c r="N41" s="10">
        <v>6114.0497619999996</v>
      </c>
      <c r="O41" s="10">
        <v>5927.9089100000001</v>
      </c>
      <c r="P41" s="10">
        <v>5734.4652120000001</v>
      </c>
      <c r="Q41" s="10">
        <v>5332.0856519999998</v>
      </c>
    </row>
    <row r="42" spans="1:17" ht="15" customHeight="1">
      <c r="A42" s="6" t="s">
        <v>49</v>
      </c>
      <c r="B42" s="19">
        <v>8994.5262289999991</v>
      </c>
      <c r="C42" s="10">
        <v>9360.1591549999994</v>
      </c>
      <c r="D42" s="10">
        <v>9360.1591549999994</v>
      </c>
      <c r="E42" s="10">
        <v>9228.3058689999998</v>
      </c>
      <c r="F42" s="10">
        <v>8960.9713890000003</v>
      </c>
      <c r="G42" s="10">
        <v>8830.1588670000001</v>
      </c>
      <c r="H42" s="10">
        <v>8836.1368480000001</v>
      </c>
      <c r="I42" s="10">
        <v>8836.1368480000001</v>
      </c>
      <c r="J42" s="10">
        <v>8490.7480190000006</v>
      </c>
      <c r="K42" s="10">
        <v>8375.0072110000001</v>
      </c>
      <c r="L42" s="10">
        <v>8156.2238719999996</v>
      </c>
      <c r="M42" s="10">
        <v>8421.1560499999996</v>
      </c>
      <c r="N42" s="10">
        <v>8421.1560499999996</v>
      </c>
      <c r="O42" s="10">
        <v>8280.8700950000002</v>
      </c>
      <c r="P42" s="10">
        <v>8020.9822139999997</v>
      </c>
      <c r="Q42" s="10">
        <v>7617.3717139999999</v>
      </c>
    </row>
    <row r="43" spans="1:17" ht="21.5" customHeight="1">
      <c r="A43" s="15" t="s">
        <v>213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7" ht="15" customHeight="1">
      <c r="A44" s="6" t="s">
        <v>201</v>
      </c>
      <c r="B44" s="19">
        <v>165.53234399999999</v>
      </c>
      <c r="C44" s="10">
        <v>174.21587500000001</v>
      </c>
      <c r="D44" s="10">
        <v>174.21587500000001</v>
      </c>
      <c r="E44" s="10">
        <v>172.99904699999999</v>
      </c>
      <c r="F44" s="10">
        <v>172.55223899999999</v>
      </c>
      <c r="G44" s="10">
        <v>164.86981299999999</v>
      </c>
      <c r="H44" s="10">
        <v>167.77669900000001</v>
      </c>
      <c r="I44" s="10">
        <v>167.77669900000001</v>
      </c>
      <c r="J44" s="10">
        <v>153.750834</v>
      </c>
      <c r="K44" s="10">
        <v>158.683583</v>
      </c>
      <c r="L44" s="10">
        <v>163.58780300000001</v>
      </c>
      <c r="M44" s="10">
        <v>169.29188400000001</v>
      </c>
      <c r="N44" s="10">
        <v>169.29188400000001</v>
      </c>
      <c r="O44" s="10">
        <v>174.91834800000001</v>
      </c>
      <c r="P44" s="10">
        <v>182.449749</v>
      </c>
      <c r="Q44" s="10">
        <v>200.380788</v>
      </c>
    </row>
    <row r="45" spans="1:17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</row>
    <row r="46" spans="1:17" ht="15" customHeight="1">
      <c r="A46" s="211" t="s">
        <v>203</v>
      </c>
      <c r="B46" s="19">
        <v>165.53234399999999</v>
      </c>
      <c r="C46" s="10">
        <v>174.21587500000001</v>
      </c>
      <c r="D46" s="10">
        <v>174.21587500000001</v>
      </c>
      <c r="E46" s="10">
        <v>172.99904699999999</v>
      </c>
      <c r="F46" s="10">
        <v>172.55223899999999</v>
      </c>
      <c r="G46" s="10">
        <v>164.86981299999999</v>
      </c>
      <c r="H46" s="10">
        <v>167.77669900000001</v>
      </c>
      <c r="I46" s="10">
        <v>167.77669900000001</v>
      </c>
      <c r="J46" s="10">
        <v>153.750834</v>
      </c>
      <c r="K46" s="10">
        <v>158.683583</v>
      </c>
      <c r="L46" s="10">
        <v>163.58780300000001</v>
      </c>
      <c r="M46" s="10">
        <v>169.29188400000001</v>
      </c>
      <c r="N46" s="10">
        <v>169.29188400000001</v>
      </c>
      <c r="O46" s="10">
        <v>174.91834800000001</v>
      </c>
      <c r="P46" s="10">
        <v>182.449749</v>
      </c>
      <c r="Q46" s="10">
        <v>200.380788</v>
      </c>
    </row>
    <row r="47" spans="1:17" ht="15" customHeight="1">
      <c r="A47" s="17" t="s">
        <v>204</v>
      </c>
      <c r="B47" s="32">
        <v>77.144593</v>
      </c>
      <c r="C47" s="1">
        <v>74.841562999999994</v>
      </c>
      <c r="D47" s="1">
        <v>74.841562999999994</v>
      </c>
      <c r="E47" s="1">
        <v>72.135206999999994</v>
      </c>
      <c r="F47" s="1">
        <v>68.213691999999995</v>
      </c>
      <c r="G47" s="1">
        <v>58.842089999999999</v>
      </c>
      <c r="H47" s="1">
        <v>58.115870000000001</v>
      </c>
      <c r="I47" s="1">
        <v>58.115870000000001</v>
      </c>
      <c r="J47" s="10">
        <v>50.610681999999997</v>
      </c>
      <c r="K47" s="10">
        <v>47.684497</v>
      </c>
      <c r="L47" s="10">
        <v>47.092267999999997</v>
      </c>
      <c r="M47" s="10">
        <v>43.727473000000003</v>
      </c>
      <c r="N47" s="10">
        <v>43.727473000000003</v>
      </c>
      <c r="O47" s="10">
        <v>43.317255000000003</v>
      </c>
      <c r="P47" s="10">
        <v>42.286786999999997</v>
      </c>
      <c r="Q47" s="10">
        <v>42.441493999999999</v>
      </c>
    </row>
    <row r="48" spans="1:17" ht="21.5" customHeight="1">
      <c r="A48" s="15" t="s">
        <v>48</v>
      </c>
      <c r="B48" s="273"/>
      <c r="C48" s="277"/>
      <c r="D48" s="277"/>
      <c r="E48" s="277"/>
      <c r="F48" s="277"/>
      <c r="G48" s="277"/>
      <c r="H48" s="16"/>
      <c r="I48" s="277"/>
      <c r="J48" s="16"/>
      <c r="K48" s="16"/>
      <c r="L48" s="16"/>
      <c r="M48" s="16"/>
      <c r="N48" s="16"/>
      <c r="O48" s="16"/>
      <c r="P48" s="16"/>
      <c r="Q48" s="16"/>
    </row>
    <row r="49" spans="1:18" ht="15" customHeight="1">
      <c r="A49" s="6" t="s">
        <v>225</v>
      </c>
      <c r="B49" s="32">
        <v>7428.9938890000003</v>
      </c>
      <c r="C49" s="1">
        <v>7948.5423090000004</v>
      </c>
      <c r="D49" s="1">
        <v>7948.5423090000004</v>
      </c>
      <c r="E49" s="1">
        <v>7767.6483209999997</v>
      </c>
      <c r="F49" s="1">
        <v>7826.6014539999996</v>
      </c>
      <c r="G49" s="1">
        <v>7817.4771680000003</v>
      </c>
      <c r="H49" s="1">
        <v>7910.5792369999999</v>
      </c>
      <c r="I49" s="1">
        <v>7910.5792369999999</v>
      </c>
      <c r="J49" s="1">
        <v>6451.3972460000005</v>
      </c>
      <c r="K49" s="1">
        <v>6512.4681790000004</v>
      </c>
      <c r="L49" s="1">
        <v>6508.3632269999998</v>
      </c>
      <c r="M49" s="1">
        <v>6382.8248190000004</v>
      </c>
      <c r="N49" s="1">
        <v>6382.8248190000004</v>
      </c>
      <c r="O49" s="1">
        <v>6160.8441540000003</v>
      </c>
      <c r="P49" s="1">
        <v>6096.777975</v>
      </c>
      <c r="Q49" s="1">
        <v>6037.1588179999999</v>
      </c>
      <c r="R49" s="10"/>
    </row>
    <row r="50" spans="1:18" ht="15" customHeight="1">
      <c r="A50" s="6" t="s">
        <v>226</v>
      </c>
      <c r="B50" s="32">
        <v>33.738090999999997</v>
      </c>
      <c r="C50" s="1">
        <v>33.141078</v>
      </c>
      <c r="D50" s="1">
        <v>33.141078</v>
      </c>
      <c r="E50" s="1">
        <v>32.104861</v>
      </c>
      <c r="F50" s="1">
        <v>31.644086999999999</v>
      </c>
      <c r="G50" s="1">
        <v>30.095374</v>
      </c>
      <c r="H50" s="1">
        <v>28.844287999999999</v>
      </c>
      <c r="I50" s="1">
        <v>28.844287999999999</v>
      </c>
      <c r="J50" s="1">
        <v>28.169056999999999</v>
      </c>
      <c r="K50" s="1">
        <v>27.535874</v>
      </c>
      <c r="L50" s="1">
        <v>28.357510999999999</v>
      </c>
      <c r="M50" s="1">
        <v>27.045521999999998</v>
      </c>
      <c r="N50" s="1">
        <v>27.045521999999998</v>
      </c>
      <c r="O50" s="1">
        <v>26.409676000000001</v>
      </c>
      <c r="P50" s="1">
        <v>27.975719999999999</v>
      </c>
      <c r="Q50" s="1">
        <v>29.395575000000001</v>
      </c>
    </row>
    <row r="51" spans="1:18" ht="15" customHeight="1">
      <c r="A51" s="6" t="s">
        <v>227</v>
      </c>
      <c r="B51" s="32">
        <v>842.01262612320011</v>
      </c>
      <c r="C51" s="1">
        <v>901.12189814279998</v>
      </c>
      <c r="D51" s="1">
        <v>901.12189814279998</v>
      </c>
      <c r="E51" s="1">
        <v>880.33205765320008</v>
      </c>
      <c r="F51" s="1">
        <v>886.30896577680005</v>
      </c>
      <c r="G51" s="1">
        <v>883.76388074559998</v>
      </c>
      <c r="H51" s="1">
        <v>925.90397347579994</v>
      </c>
      <c r="I51" s="1">
        <v>925.90397347579994</v>
      </c>
      <c r="J51" s="1">
        <v>759.75750469640002</v>
      </c>
      <c r="K51" s="1">
        <v>766.04976549859998</v>
      </c>
      <c r="L51" s="1">
        <v>766.40590094180004</v>
      </c>
      <c r="M51" s="1">
        <v>750.8578564746</v>
      </c>
      <c r="N51" s="1">
        <v>750.8578564746</v>
      </c>
      <c r="O51" s="1">
        <v>725.04940306359993</v>
      </c>
      <c r="P51" s="1">
        <v>719.35034236499996</v>
      </c>
      <c r="Q51" s="1">
        <v>682.01244322579998</v>
      </c>
    </row>
    <row r="52" spans="1:18" ht="15" customHeight="1">
      <c r="A52" s="6" t="s">
        <v>228</v>
      </c>
      <c r="B52" s="210">
        <v>0.15515799999999999</v>
      </c>
      <c r="C52" s="60">
        <v>0.114104</v>
      </c>
      <c r="D52" s="60">
        <v>0.114104</v>
      </c>
      <c r="E52" s="60">
        <v>0.11387799999999999</v>
      </c>
      <c r="F52" s="60">
        <v>0.13542100000000001</v>
      </c>
      <c r="G52" s="60">
        <v>0.15129899999999999</v>
      </c>
      <c r="H52" s="60">
        <v>0.131686</v>
      </c>
      <c r="I52" s="60">
        <v>0.131686</v>
      </c>
      <c r="J52" s="60">
        <v>0.15184400000000001</v>
      </c>
      <c r="K52" s="60">
        <v>0.16261700000000001</v>
      </c>
      <c r="L52" s="60">
        <v>0.12912599999999999</v>
      </c>
      <c r="M52" s="60">
        <v>0.12707399999999999</v>
      </c>
      <c r="N52" s="60">
        <v>0.12707399999999999</v>
      </c>
      <c r="O52" s="60">
        <v>0.14115</v>
      </c>
      <c r="P52" s="60">
        <v>0.14483099999999999</v>
      </c>
      <c r="Q52" s="60">
        <v>0.133608</v>
      </c>
    </row>
    <row r="53" spans="1:18" ht="15" customHeight="1">
      <c r="A53" s="223" t="s">
        <v>229</v>
      </c>
      <c r="B53" s="210">
        <v>0.54194100000000001</v>
      </c>
      <c r="C53" s="60">
        <v>0.56542099999999995</v>
      </c>
      <c r="D53" s="60">
        <v>0.56542099999999995</v>
      </c>
      <c r="E53" s="60">
        <v>0.55877200000000005</v>
      </c>
      <c r="F53" s="60">
        <v>0.53914099999999998</v>
      </c>
      <c r="G53" s="60">
        <v>0.53742900000000005</v>
      </c>
      <c r="H53" s="60">
        <v>0.58343199999999995</v>
      </c>
      <c r="I53" s="60">
        <v>0.58343199999999995</v>
      </c>
      <c r="J53" s="60">
        <v>0.56437599999999999</v>
      </c>
      <c r="K53" s="60">
        <v>0.55615499999999995</v>
      </c>
      <c r="L53" s="60">
        <v>0.56883300000000003</v>
      </c>
      <c r="M53" s="60">
        <v>0.58012699999999995</v>
      </c>
      <c r="N53" s="60">
        <v>0.58012699999999995</v>
      </c>
      <c r="O53" s="60">
        <v>0.56418599999999997</v>
      </c>
      <c r="P53" s="60">
        <v>0.56699699999999997</v>
      </c>
      <c r="Q53" s="60">
        <v>0.56570299999999996</v>
      </c>
    </row>
    <row r="54" spans="1:18" ht="15" customHeight="1" thickBot="1">
      <c r="A54" s="9" t="s">
        <v>230</v>
      </c>
      <c r="B54" s="217">
        <v>0.98204899999999995</v>
      </c>
      <c r="C54" s="218">
        <v>1.123829</v>
      </c>
      <c r="D54" s="218">
        <v>1.123829</v>
      </c>
      <c r="E54" s="218">
        <v>1.118028</v>
      </c>
      <c r="F54" s="218">
        <v>1.2025539999999999</v>
      </c>
      <c r="G54" s="218">
        <v>1.065442</v>
      </c>
      <c r="H54" s="218">
        <v>1.009997</v>
      </c>
      <c r="I54" s="218">
        <v>1.009997</v>
      </c>
      <c r="J54" s="218">
        <v>0.97474799999999995</v>
      </c>
      <c r="K54" s="218">
        <v>0.96208400000000005</v>
      </c>
      <c r="L54" s="218">
        <v>0.93003400000000003</v>
      </c>
      <c r="M54" s="218">
        <v>0.89639400000000002</v>
      </c>
      <c r="N54" s="218">
        <v>0.89639400000000002</v>
      </c>
      <c r="O54" s="218">
        <v>0.86634100000000003</v>
      </c>
      <c r="P54" s="218">
        <v>0.88377099999999997</v>
      </c>
      <c r="Q54" s="218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54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G49" sqref="G49"/>
    </sheetView>
  </sheetViews>
  <sheetFormatPr defaultColWidth="8.81640625" defaultRowHeight="12.5"/>
  <cols>
    <col min="1" max="1" width="61.6328125" customWidth="1"/>
    <col min="2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26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143.829002</v>
      </c>
      <c r="C8" s="10">
        <v>570.83261900000002</v>
      </c>
      <c r="D8" s="10">
        <v>140.99082300000001</v>
      </c>
      <c r="E8" s="10">
        <v>142.51598200000001</v>
      </c>
      <c r="F8" s="10">
        <v>138.14052699999999</v>
      </c>
      <c r="G8" s="10">
        <v>149.18528699999999</v>
      </c>
      <c r="H8" s="10">
        <v>529.315832</v>
      </c>
      <c r="I8" s="10">
        <v>139.93587199999999</v>
      </c>
      <c r="J8" s="10">
        <v>131.94584900000001</v>
      </c>
      <c r="K8" s="10">
        <v>127.286185</v>
      </c>
      <c r="L8" s="10">
        <v>130.14792600000001</v>
      </c>
      <c r="M8" s="10">
        <v>423.31682999999998</v>
      </c>
      <c r="N8" s="10">
        <v>123.388396</v>
      </c>
      <c r="O8" s="10">
        <v>107.91619</v>
      </c>
      <c r="P8" s="10">
        <v>99.355243999999999</v>
      </c>
      <c r="Q8" s="10">
        <v>92.656999999999996</v>
      </c>
      <c r="R8" s="10"/>
    </row>
    <row r="9" spans="1:18" ht="15" customHeight="1">
      <c r="A9" s="5" t="s">
        <v>185</v>
      </c>
      <c r="B9" s="19">
        <v>54.957476999999997</v>
      </c>
      <c r="C9" s="10">
        <v>203.38629800000001</v>
      </c>
      <c r="D9" s="10">
        <v>49.966562000000003</v>
      </c>
      <c r="E9" s="10">
        <v>51.742623000000002</v>
      </c>
      <c r="F9" s="10">
        <v>50.084764999999997</v>
      </c>
      <c r="G9" s="10">
        <v>51.592348000000001</v>
      </c>
      <c r="H9" s="10">
        <v>188.59833499999999</v>
      </c>
      <c r="I9" s="10">
        <v>47.722729000000001</v>
      </c>
      <c r="J9" s="10">
        <v>47.687432000000001</v>
      </c>
      <c r="K9" s="10">
        <v>46.891596</v>
      </c>
      <c r="L9" s="10">
        <v>46.296577999999997</v>
      </c>
      <c r="M9" s="10">
        <v>159.44932299999999</v>
      </c>
      <c r="N9" s="10">
        <v>38.560499</v>
      </c>
      <c r="O9" s="10">
        <v>39.311160000000001</v>
      </c>
      <c r="P9" s="10">
        <v>39.060490000000001</v>
      </c>
      <c r="Q9" s="10">
        <v>42.517173999999997</v>
      </c>
    </row>
    <row r="10" spans="1:18" ht="15" customHeight="1">
      <c r="A10" s="6" t="s">
        <v>186</v>
      </c>
      <c r="B10" s="19">
        <v>49.059857000000001</v>
      </c>
      <c r="C10" s="10">
        <v>183.80755099999999</v>
      </c>
      <c r="D10" s="10">
        <v>44.960718999999997</v>
      </c>
      <c r="E10" s="10">
        <v>46.936078000000002</v>
      </c>
      <c r="F10" s="10">
        <v>45.282322000000001</v>
      </c>
      <c r="G10" s="10">
        <v>46.628431999999997</v>
      </c>
      <c r="H10" s="10">
        <v>168.79032799999999</v>
      </c>
      <c r="I10" s="10">
        <v>43.213751000000002</v>
      </c>
      <c r="J10" s="10">
        <v>42.696170000000002</v>
      </c>
      <c r="K10" s="10">
        <v>41.849361000000002</v>
      </c>
      <c r="L10" s="10">
        <v>41.031046000000003</v>
      </c>
      <c r="M10" s="10">
        <v>141.44649000000001</v>
      </c>
      <c r="N10" s="10">
        <v>34.587707000000002</v>
      </c>
      <c r="O10" s="10">
        <v>34.360221000000003</v>
      </c>
      <c r="P10" s="10">
        <v>34.737606</v>
      </c>
      <c r="Q10" s="10">
        <v>37.760956</v>
      </c>
    </row>
    <row r="11" spans="1:18" ht="15" customHeight="1">
      <c r="A11" s="6" t="s">
        <v>187</v>
      </c>
      <c r="B11" s="19">
        <v>5.8976199999999999</v>
      </c>
      <c r="C11" s="10">
        <v>19.578747</v>
      </c>
      <c r="D11" s="10">
        <v>5.0058429999999996</v>
      </c>
      <c r="E11" s="10">
        <v>4.8065449999999998</v>
      </c>
      <c r="F11" s="10">
        <v>4.8024430000000002</v>
      </c>
      <c r="G11" s="10">
        <v>4.9639160000000002</v>
      </c>
      <c r="H11" s="10">
        <v>19.808007</v>
      </c>
      <c r="I11" s="10">
        <v>4.5089779999999999</v>
      </c>
      <c r="J11" s="10">
        <v>4.9912619999999999</v>
      </c>
      <c r="K11" s="10">
        <v>5.0422349999999998</v>
      </c>
      <c r="L11" s="10">
        <v>5.2655320000000003</v>
      </c>
      <c r="M11" s="10">
        <v>18.002832999999999</v>
      </c>
      <c r="N11" s="10">
        <v>3.9727920000000001</v>
      </c>
      <c r="O11" s="10">
        <v>4.950939</v>
      </c>
      <c r="P11" s="10">
        <v>4.3228840000000002</v>
      </c>
      <c r="Q11" s="10">
        <v>4.7562179999999996</v>
      </c>
    </row>
    <row r="12" spans="1:18" ht="15" customHeight="1">
      <c r="A12" s="3" t="s">
        <v>5</v>
      </c>
      <c r="B12" s="19">
        <v>7.9909999999999998E-3</v>
      </c>
      <c r="C12" s="10">
        <v>2.6025E-2</v>
      </c>
      <c r="D12" s="10">
        <v>-2.6899999999999998E-4</v>
      </c>
      <c r="E12" s="10">
        <v>1.3616E-2</v>
      </c>
      <c r="F12" s="10">
        <v>-3.8999999999999999E-5</v>
      </c>
      <c r="G12" s="10">
        <v>1.2716999999999999E-2</v>
      </c>
      <c r="H12" s="10">
        <v>2.4992E-2</v>
      </c>
      <c r="I12" s="10">
        <v>6.8820000000000001E-3</v>
      </c>
      <c r="J12" s="10">
        <v>6.0460000000000002E-3</v>
      </c>
      <c r="K12" s="10">
        <v>6.0749999999999997E-3</v>
      </c>
      <c r="L12" s="10">
        <v>5.9890000000000004E-3</v>
      </c>
      <c r="M12" s="10">
        <v>3.8346999999999999E-2</v>
      </c>
      <c r="N12" s="10">
        <v>6.084E-3</v>
      </c>
      <c r="O12" s="10">
        <v>1.0028E-2</v>
      </c>
      <c r="P12" s="10">
        <v>1.2907E-2</v>
      </c>
      <c r="Q12" s="10">
        <v>9.3279999999999995E-3</v>
      </c>
    </row>
    <row r="13" spans="1:18" ht="25">
      <c r="A13" s="279" t="s">
        <v>312</v>
      </c>
      <c r="B13" s="19">
        <v>6.446161</v>
      </c>
      <c r="C13" s="10">
        <v>52.117502000000002</v>
      </c>
      <c r="D13" s="10">
        <v>7.8060900000000002</v>
      </c>
      <c r="E13" s="10">
        <v>9.4416229999999999</v>
      </c>
      <c r="F13" s="10">
        <v>12.471902999999999</v>
      </c>
      <c r="G13" s="10">
        <v>22.397886</v>
      </c>
      <c r="H13" s="10">
        <v>51.573994999999996</v>
      </c>
      <c r="I13" s="10">
        <v>13.926947</v>
      </c>
      <c r="J13" s="10">
        <v>11.423856999999998</v>
      </c>
      <c r="K13" s="10">
        <v>14.608942999999998</v>
      </c>
      <c r="L13" s="10">
        <v>11.614248</v>
      </c>
      <c r="M13" s="10">
        <v>73.405536999999995</v>
      </c>
      <c r="N13" s="10">
        <v>23.035907000000002</v>
      </c>
      <c r="O13" s="10">
        <v>19.309037</v>
      </c>
      <c r="P13" s="10">
        <v>10.383564999999999</v>
      </c>
      <c r="Q13" s="10">
        <v>20.677028</v>
      </c>
    </row>
    <row r="14" spans="1:18" ht="15" customHeight="1">
      <c r="A14" s="18" t="s">
        <v>6</v>
      </c>
      <c r="B14" s="19">
        <v>81.296935000000005</v>
      </c>
      <c r="C14" s="10">
        <v>301.89134200000001</v>
      </c>
      <c r="D14" s="10">
        <v>91.880700000000004</v>
      </c>
      <c r="E14" s="10">
        <v>75.221023000000002</v>
      </c>
      <c r="F14" s="10">
        <v>71.381956000000002</v>
      </c>
      <c r="G14" s="10">
        <v>63.407662999999999</v>
      </c>
      <c r="H14" s="10">
        <v>259.52586700000001</v>
      </c>
      <c r="I14" s="10">
        <v>68.690291999999999</v>
      </c>
      <c r="J14" s="10">
        <v>66.319670000000002</v>
      </c>
      <c r="K14" s="10">
        <v>66.353672000000003</v>
      </c>
      <c r="L14" s="10">
        <v>58.162233000000001</v>
      </c>
      <c r="M14" s="10">
        <v>228.174792</v>
      </c>
      <c r="N14" s="10">
        <v>59.827477999999999</v>
      </c>
      <c r="O14" s="10">
        <v>58.970289000000001</v>
      </c>
      <c r="P14" s="10">
        <v>55.935462000000001</v>
      </c>
      <c r="Q14" s="10">
        <v>53.441563000000002</v>
      </c>
    </row>
    <row r="15" spans="1:18" ht="15" customHeight="1">
      <c r="A15" s="7" t="s">
        <v>42</v>
      </c>
      <c r="B15" s="19">
        <v>0.77785700000000002</v>
      </c>
      <c r="C15" s="10">
        <v>-24.248813999999999</v>
      </c>
      <c r="D15" s="10">
        <v>-27.904741000000001</v>
      </c>
      <c r="E15" s="10">
        <v>-2.2068460000000001</v>
      </c>
      <c r="F15" s="10">
        <v>2.969592</v>
      </c>
      <c r="G15" s="10">
        <v>2.8931809999999998</v>
      </c>
      <c r="H15" s="10">
        <v>-2.6405099999999999</v>
      </c>
      <c r="I15" s="10">
        <v>-3.015415</v>
      </c>
      <c r="J15" s="10">
        <v>-1.557356</v>
      </c>
      <c r="K15" s="10">
        <v>1.06043</v>
      </c>
      <c r="L15" s="10">
        <v>0.87183100000000002</v>
      </c>
      <c r="M15" s="10">
        <v>-8.2123980000000003</v>
      </c>
      <c r="N15" s="10">
        <v>0.56603000000000003</v>
      </c>
      <c r="O15" s="10">
        <v>0.35797299999999999</v>
      </c>
      <c r="P15" s="10">
        <v>-11.91269</v>
      </c>
      <c r="Q15" s="10">
        <v>2.7762889999999998</v>
      </c>
    </row>
    <row r="16" spans="1:18" ht="15" customHeight="1">
      <c r="A16" s="13" t="s">
        <v>44</v>
      </c>
      <c r="B16" s="272">
        <v>287.31542300000001</v>
      </c>
      <c r="C16" s="276">
        <v>1104.004972</v>
      </c>
      <c r="D16" s="276">
        <v>262.73916500000001</v>
      </c>
      <c r="E16" s="276">
        <v>276.72802100000001</v>
      </c>
      <c r="F16" s="276">
        <v>275.04870399999999</v>
      </c>
      <c r="G16" s="276">
        <v>289.489082</v>
      </c>
      <c r="H16" s="12">
        <v>1026.3985110000001</v>
      </c>
      <c r="I16" s="276">
        <v>267.26730700000002</v>
      </c>
      <c r="J16" s="12">
        <v>255.82549800000001</v>
      </c>
      <c r="K16" s="12">
        <v>256.20690100000002</v>
      </c>
      <c r="L16" s="12">
        <v>247.098805</v>
      </c>
      <c r="M16" s="12">
        <v>876.17243099999996</v>
      </c>
      <c r="N16" s="12">
        <v>245.38439399999999</v>
      </c>
      <c r="O16" s="12">
        <v>225.87467699999999</v>
      </c>
      <c r="P16" s="12">
        <v>192.83497800000001</v>
      </c>
      <c r="Q16" s="12">
        <v>212.078382</v>
      </c>
    </row>
    <row r="17" spans="1:17" ht="15" customHeight="1">
      <c r="A17" s="3" t="s">
        <v>188</v>
      </c>
      <c r="B17" s="19">
        <v>-187.54900799999999</v>
      </c>
      <c r="C17" s="10">
        <v>-493.024047</v>
      </c>
      <c r="D17" s="10">
        <v>-123.81009899999999</v>
      </c>
      <c r="E17" s="10">
        <v>-103.29114199999999</v>
      </c>
      <c r="F17" s="10">
        <v>-86.911681999999999</v>
      </c>
      <c r="G17" s="10">
        <v>-179.011124</v>
      </c>
      <c r="H17" s="10">
        <v>-463.30874899999998</v>
      </c>
      <c r="I17" s="10">
        <v>-92.982263000000003</v>
      </c>
      <c r="J17" s="10">
        <v>-93.104944000000003</v>
      </c>
      <c r="K17" s="10">
        <v>-109.624837</v>
      </c>
      <c r="L17" s="10">
        <v>-167.59670499999999</v>
      </c>
      <c r="M17" s="10">
        <v>-408.906522</v>
      </c>
      <c r="N17" s="10">
        <v>-71.618302</v>
      </c>
      <c r="O17" s="10">
        <v>-71.241443000000004</v>
      </c>
      <c r="P17" s="10">
        <v>-138.33176399999999</v>
      </c>
      <c r="Q17" s="10">
        <v>-127.715013</v>
      </c>
    </row>
    <row r="18" spans="1:17" ht="15" customHeight="1">
      <c r="A18" s="6" t="s">
        <v>189</v>
      </c>
      <c r="B18" s="19">
        <v>-79.063327999999998</v>
      </c>
      <c r="C18" s="10">
        <v>-302.27700199999998</v>
      </c>
      <c r="D18" s="10">
        <v>-86.590856000000002</v>
      </c>
      <c r="E18" s="10">
        <v>-75.148971000000003</v>
      </c>
      <c r="F18" s="10">
        <v>-71.860175999999996</v>
      </c>
      <c r="G18" s="10">
        <v>-68.676998999999995</v>
      </c>
      <c r="H18" s="10">
        <v>-274.66550799999999</v>
      </c>
      <c r="I18" s="10">
        <v>-75.259585000000001</v>
      </c>
      <c r="J18" s="10">
        <v>-70.954159000000004</v>
      </c>
      <c r="K18" s="10">
        <v>-68.078377000000003</v>
      </c>
      <c r="L18" s="10">
        <v>-60.373387000000001</v>
      </c>
      <c r="M18" s="10">
        <v>-237.888747</v>
      </c>
      <c r="N18" s="10">
        <v>-66.977552000000003</v>
      </c>
      <c r="O18" s="10">
        <v>-56.263120999999998</v>
      </c>
      <c r="P18" s="10">
        <v>-56.078673999999999</v>
      </c>
      <c r="Q18" s="10">
        <v>-58.569400000000002</v>
      </c>
    </row>
    <row r="19" spans="1:17" ht="15" customHeight="1">
      <c r="A19" s="6" t="s">
        <v>190</v>
      </c>
      <c r="B19" s="19">
        <v>-128.292002</v>
      </c>
      <c r="C19" s="10">
        <v>-244.953014</v>
      </c>
      <c r="D19" s="10">
        <v>-46.379784000000001</v>
      </c>
      <c r="E19" s="10">
        <v>-37.128898</v>
      </c>
      <c r="F19" s="10">
        <v>-24.411128000000001</v>
      </c>
      <c r="G19" s="10">
        <v>-137.03320400000001</v>
      </c>
      <c r="H19" s="10">
        <v>-237.88535400000001</v>
      </c>
      <c r="I19" s="10">
        <v>-27.807932000000001</v>
      </c>
      <c r="J19" s="10">
        <v>-28.774778999999999</v>
      </c>
      <c r="K19" s="10">
        <v>-51.527669000000003</v>
      </c>
      <c r="L19" s="10">
        <v>-129.77497399999999</v>
      </c>
      <c r="M19" s="10">
        <v>-211.313929</v>
      </c>
      <c r="N19" s="10">
        <v>-12.544997</v>
      </c>
      <c r="O19" s="10">
        <v>-22.380534999999998</v>
      </c>
      <c r="P19" s="10">
        <v>-98.849800999999999</v>
      </c>
      <c r="Q19" s="10">
        <v>-77.538595999999998</v>
      </c>
    </row>
    <row r="20" spans="1:17" ht="15" customHeight="1">
      <c r="A20" s="6" t="s">
        <v>191</v>
      </c>
      <c r="B20" s="19">
        <v>19.806322000000002</v>
      </c>
      <c r="C20" s="10">
        <v>54.205969000000003</v>
      </c>
      <c r="D20" s="10">
        <v>9.1605410000000003</v>
      </c>
      <c r="E20" s="10">
        <v>8.9867270000000001</v>
      </c>
      <c r="F20" s="10">
        <v>9.3596219999999999</v>
      </c>
      <c r="G20" s="10">
        <v>26.699079000000001</v>
      </c>
      <c r="H20" s="10">
        <v>49.242113000000003</v>
      </c>
      <c r="I20" s="10">
        <v>10.085254000000001</v>
      </c>
      <c r="J20" s="10">
        <v>6.6239939999999997</v>
      </c>
      <c r="K20" s="10">
        <v>9.9812089999999998</v>
      </c>
      <c r="L20" s="10">
        <v>22.551656000000001</v>
      </c>
      <c r="M20" s="10">
        <v>40.296154000000001</v>
      </c>
      <c r="N20" s="10">
        <v>7.9042469999999998</v>
      </c>
      <c r="O20" s="10">
        <v>7.4022129999999997</v>
      </c>
      <c r="P20" s="10">
        <v>16.596710999999999</v>
      </c>
      <c r="Q20" s="10">
        <v>8.3929829999999992</v>
      </c>
    </row>
    <row r="21" spans="1:17" ht="15" customHeight="1">
      <c r="A21" s="3" t="s">
        <v>192</v>
      </c>
      <c r="B21" s="19">
        <v>-53.873080000000002</v>
      </c>
      <c r="C21" s="10">
        <v>-205.58179699999999</v>
      </c>
      <c r="D21" s="10">
        <v>-41.973954999999997</v>
      </c>
      <c r="E21" s="10">
        <v>-53.438557000000003</v>
      </c>
      <c r="F21" s="10">
        <v>-44.332006</v>
      </c>
      <c r="G21" s="10">
        <v>-65.837278999999995</v>
      </c>
      <c r="H21" s="10">
        <v>-185.54194200000001</v>
      </c>
      <c r="I21" s="10">
        <v>-44.214573999999999</v>
      </c>
      <c r="J21" s="10">
        <v>-44.914661000000002</v>
      </c>
      <c r="K21" s="10">
        <v>-47.170538000000001</v>
      </c>
      <c r="L21" s="10">
        <v>-49.242168999999997</v>
      </c>
      <c r="M21" s="10">
        <v>-142.256001</v>
      </c>
      <c r="N21" s="10">
        <v>-29.617072</v>
      </c>
      <c r="O21" s="10">
        <v>-34.391387000000002</v>
      </c>
      <c r="P21" s="10">
        <v>-43.448942000000002</v>
      </c>
      <c r="Q21" s="10">
        <v>-34.7986</v>
      </c>
    </row>
    <row r="22" spans="1:17" ht="15" customHeight="1">
      <c r="A22" s="6" t="s">
        <v>234</v>
      </c>
      <c r="B22" s="19">
        <v>-3.2112720000000001</v>
      </c>
      <c r="C22" s="10">
        <v>-13.144740000000001</v>
      </c>
      <c r="D22" s="10">
        <v>-3.4850729999999999</v>
      </c>
      <c r="E22" s="10">
        <v>-3.4522279999999999</v>
      </c>
      <c r="F22" s="10">
        <v>-3.7675719999999999</v>
      </c>
      <c r="G22" s="10">
        <v>-2.439867</v>
      </c>
      <c r="H22" s="10">
        <v>-11.622196000000001</v>
      </c>
      <c r="I22" s="10">
        <v>-3.0251610000000002</v>
      </c>
      <c r="J22" s="10">
        <v>-3.0002529999999998</v>
      </c>
      <c r="K22" s="10">
        <v>-3.2296209999999999</v>
      </c>
      <c r="L22" s="10">
        <v>-2.3671609999999998</v>
      </c>
      <c r="M22" s="10">
        <v>-26.432352999999999</v>
      </c>
      <c r="N22" s="10">
        <v>-3.9066689999999999</v>
      </c>
      <c r="O22" s="10">
        <v>-7.5179229999999997</v>
      </c>
      <c r="P22" s="10">
        <v>-10.115724</v>
      </c>
      <c r="Q22" s="10">
        <v>-4.8920370000000002</v>
      </c>
    </row>
    <row r="23" spans="1:17" ht="15" customHeight="1">
      <c r="A23" s="6" t="s">
        <v>193</v>
      </c>
      <c r="B23" s="19">
        <v>-50.151088999999999</v>
      </c>
      <c r="C23" s="10">
        <v>-192.18266800000001</v>
      </c>
      <c r="D23" s="10">
        <v>-38.893559000000003</v>
      </c>
      <c r="E23" s="10">
        <v>-50.445652000000003</v>
      </c>
      <c r="F23" s="10">
        <v>-40.166699999999999</v>
      </c>
      <c r="G23" s="10">
        <v>-62.676757000000002</v>
      </c>
      <c r="H23" s="10">
        <v>-173.42776699999999</v>
      </c>
      <c r="I23" s="10">
        <v>-40.792560999999999</v>
      </c>
      <c r="J23" s="10">
        <v>-42.240397000000002</v>
      </c>
      <c r="K23" s="10">
        <v>-44.370598999999999</v>
      </c>
      <c r="L23" s="10">
        <v>-46.024209999999997</v>
      </c>
      <c r="M23" s="10">
        <v>-129.89426</v>
      </c>
      <c r="N23" s="10">
        <v>-27.997115999999998</v>
      </c>
      <c r="O23" s="10">
        <v>-30.439736</v>
      </c>
      <c r="P23" s="10">
        <v>-39.862200999999999</v>
      </c>
      <c r="Q23" s="10">
        <v>-31.595206999999998</v>
      </c>
    </row>
    <row r="24" spans="1:17" ht="15" customHeight="1">
      <c r="A24" s="211" t="s">
        <v>194</v>
      </c>
      <c r="B24" s="19">
        <v>-18.334624000000002</v>
      </c>
      <c r="C24" s="10">
        <v>-97.24597</v>
      </c>
      <c r="D24" s="10">
        <v>-20.745134</v>
      </c>
      <c r="E24" s="10">
        <v>-31.044695999999998</v>
      </c>
      <c r="F24" s="10">
        <v>-20.535748000000002</v>
      </c>
      <c r="G24" s="10">
        <v>-24.920392</v>
      </c>
      <c r="H24" s="10">
        <v>-84.849474999999998</v>
      </c>
      <c r="I24" s="10">
        <v>-21.846857</v>
      </c>
      <c r="J24" s="10">
        <v>-23.862304999999999</v>
      </c>
      <c r="K24" s="10">
        <v>-25.293091</v>
      </c>
      <c r="L24" s="10">
        <v>-13.847222</v>
      </c>
      <c r="M24" s="10">
        <v>-59.836821999999998</v>
      </c>
      <c r="N24" s="10">
        <v>-13.211281</v>
      </c>
      <c r="O24" s="10">
        <v>-16.043513999999998</v>
      </c>
      <c r="P24" s="10">
        <v>-17.212865000000001</v>
      </c>
      <c r="Q24" s="10">
        <v>-13.369161999999999</v>
      </c>
    </row>
    <row r="25" spans="1:17" ht="15" customHeight="1">
      <c r="A25" s="6" t="s">
        <v>187</v>
      </c>
      <c r="B25" s="19">
        <v>-3.721991</v>
      </c>
      <c r="C25" s="10">
        <v>-13.399129</v>
      </c>
      <c r="D25" s="10">
        <v>-3.0803959999999999</v>
      </c>
      <c r="E25" s="10">
        <v>-2.9929049999999999</v>
      </c>
      <c r="F25" s="10">
        <v>-4.1653060000000002</v>
      </c>
      <c r="G25" s="10">
        <v>-3.1605219999999998</v>
      </c>
      <c r="H25" s="10">
        <v>-12.114174999999999</v>
      </c>
      <c r="I25" s="10">
        <v>-3.4220130000000002</v>
      </c>
      <c r="J25" s="10">
        <v>-2.674264</v>
      </c>
      <c r="K25" s="10">
        <v>-2.7999390000000002</v>
      </c>
      <c r="L25" s="10">
        <v>-3.217959</v>
      </c>
      <c r="M25" s="10">
        <v>-12.361741</v>
      </c>
      <c r="N25" s="10">
        <v>-1.619956</v>
      </c>
      <c r="O25" s="10">
        <v>-3.951651</v>
      </c>
      <c r="P25" s="10">
        <v>-3.586741</v>
      </c>
      <c r="Q25" s="10">
        <v>-3.2033930000000002</v>
      </c>
    </row>
    <row r="26" spans="1:17" ht="15" customHeight="1">
      <c r="A26" s="3" t="s">
        <v>195</v>
      </c>
      <c r="B26" s="19">
        <v>-0.63837600000000005</v>
      </c>
      <c r="C26" s="10">
        <v>8.2802980000000002</v>
      </c>
      <c r="D26" s="10">
        <v>-0.86254299999999995</v>
      </c>
      <c r="E26" s="10">
        <v>5.8518239999999997</v>
      </c>
      <c r="F26" s="10">
        <v>-1.628398</v>
      </c>
      <c r="G26" s="10">
        <v>4.9194149999999999</v>
      </c>
      <c r="H26" s="10">
        <v>-3.0993569999999999</v>
      </c>
      <c r="I26" s="10">
        <v>-0.87141900000000005</v>
      </c>
      <c r="J26" s="10">
        <v>-0.80978600000000001</v>
      </c>
      <c r="K26" s="10">
        <v>-0.53365399999999996</v>
      </c>
      <c r="L26" s="10">
        <v>-0.88449800000000001</v>
      </c>
      <c r="M26" s="10">
        <v>-2.5761370000000001</v>
      </c>
      <c r="N26" s="10">
        <v>-0.61333099999999996</v>
      </c>
      <c r="O26" s="10">
        <v>-0.62599000000000005</v>
      </c>
      <c r="P26" s="10">
        <v>-0.63513200000000003</v>
      </c>
      <c r="Q26" s="10">
        <v>-0.70168399999999997</v>
      </c>
    </row>
    <row r="27" spans="1:17" ht="15" customHeight="1">
      <c r="A27" s="3" t="s">
        <v>1</v>
      </c>
      <c r="B27" s="19">
        <v>-0.36516300000000002</v>
      </c>
      <c r="C27" s="10">
        <v>-6.2666040000000001</v>
      </c>
      <c r="D27" s="10">
        <v>-14.829644</v>
      </c>
      <c r="E27" s="10">
        <v>1.0321290000000001</v>
      </c>
      <c r="F27" s="10">
        <v>-2.9715039999999999</v>
      </c>
      <c r="G27" s="10">
        <v>10.502414999999999</v>
      </c>
      <c r="H27" s="10">
        <v>-38.239598999999998</v>
      </c>
      <c r="I27" s="10">
        <v>-20.886984999999999</v>
      </c>
      <c r="J27" s="10">
        <v>-4.3783630000000002</v>
      </c>
      <c r="K27" s="10">
        <v>-23.892211</v>
      </c>
      <c r="L27" s="10">
        <v>10.917960000000001</v>
      </c>
      <c r="M27" s="10">
        <v>-97.083397000000005</v>
      </c>
      <c r="N27" s="10">
        <v>-35.653210999999999</v>
      </c>
      <c r="O27" s="10">
        <v>-40.925603000000002</v>
      </c>
      <c r="P27" s="10">
        <v>-17.007726000000002</v>
      </c>
      <c r="Q27" s="10">
        <v>-3.4968569999999999</v>
      </c>
    </row>
    <row r="28" spans="1:17" ht="15" customHeight="1">
      <c r="A28" s="6" t="s">
        <v>196</v>
      </c>
      <c r="B28" s="19">
        <v>-0.37172699999999997</v>
      </c>
      <c r="C28" s="10">
        <v>22.892154000000001</v>
      </c>
      <c r="D28" s="10">
        <v>-1.112644</v>
      </c>
      <c r="E28" s="10">
        <v>5.5904249999999998</v>
      </c>
      <c r="F28" s="10">
        <v>8.0439179999999997</v>
      </c>
      <c r="G28" s="10">
        <v>10.370455</v>
      </c>
      <c r="H28" s="10">
        <v>11.420541999999999</v>
      </c>
      <c r="I28" s="10">
        <v>-0.72157800000000005</v>
      </c>
      <c r="J28" s="10">
        <v>5.7890699999999997</v>
      </c>
      <c r="K28" s="10">
        <v>-4.6708020000000001</v>
      </c>
      <c r="L28" s="10">
        <v>11.023852</v>
      </c>
      <c r="M28" s="10">
        <v>-29.181571000000002</v>
      </c>
      <c r="N28" s="10">
        <v>-5.206512</v>
      </c>
      <c r="O28" s="10">
        <v>-17.313980000000001</v>
      </c>
      <c r="P28" s="10">
        <v>-3.0144510000000002</v>
      </c>
      <c r="Q28" s="10">
        <v>-3.6466280000000002</v>
      </c>
    </row>
    <row r="29" spans="1:1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4.3800000000000002E-4</v>
      </c>
      <c r="Q29" s="10">
        <v>-4.3800000000000002E-4</v>
      </c>
    </row>
    <row r="30" spans="1:17" ht="15" customHeight="1">
      <c r="A30" s="6" t="s">
        <v>198</v>
      </c>
      <c r="B30" s="19">
        <v>6.5640000000000004E-3</v>
      </c>
      <c r="C30" s="10">
        <v>-29.158757999999999</v>
      </c>
      <c r="D30" s="10">
        <v>-13.717000000000001</v>
      </c>
      <c r="E30" s="10">
        <v>-4.5582960000000003</v>
      </c>
      <c r="F30" s="10">
        <v>-11.015421999999999</v>
      </c>
      <c r="G30" s="10">
        <v>0.13195999999999999</v>
      </c>
      <c r="H30" s="10">
        <v>-49.660141000000003</v>
      </c>
      <c r="I30" s="10">
        <v>-20.165406999999998</v>
      </c>
      <c r="J30" s="10">
        <v>-10.167433000000001</v>
      </c>
      <c r="K30" s="10">
        <v>-19.221409000000001</v>
      </c>
      <c r="L30" s="10">
        <v>-0.105892</v>
      </c>
      <c r="M30" s="10">
        <v>-67.901826</v>
      </c>
      <c r="N30" s="10">
        <v>-30.446698999999999</v>
      </c>
      <c r="O30" s="10">
        <v>-23.611623000000002</v>
      </c>
      <c r="P30" s="10">
        <v>-13.993713</v>
      </c>
      <c r="Q30" s="10">
        <v>0.15020900000000001</v>
      </c>
    </row>
    <row r="31" spans="1:17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</row>
    <row r="32" spans="1:17" ht="15" customHeight="1">
      <c r="A32" s="13" t="s">
        <v>45</v>
      </c>
      <c r="B32" s="272">
        <v>44.889795999999997</v>
      </c>
      <c r="C32" s="276">
        <v>407.41282200000001</v>
      </c>
      <c r="D32" s="276">
        <v>81.262923999999998</v>
      </c>
      <c r="E32" s="276">
        <v>126.88227500000001</v>
      </c>
      <c r="F32" s="276">
        <v>139.20511400000001</v>
      </c>
      <c r="G32" s="276">
        <v>60.062508999999999</v>
      </c>
      <c r="H32" s="12">
        <v>336.20886400000001</v>
      </c>
      <c r="I32" s="276">
        <v>108.312066</v>
      </c>
      <c r="J32" s="12">
        <v>112.617744</v>
      </c>
      <c r="K32" s="12">
        <v>74.985660999999993</v>
      </c>
      <c r="L32" s="12">
        <v>40.293393000000002</v>
      </c>
      <c r="M32" s="12">
        <v>225.35037399999999</v>
      </c>
      <c r="N32" s="12">
        <v>107.88247800000001</v>
      </c>
      <c r="O32" s="12">
        <v>78.690253999999996</v>
      </c>
      <c r="P32" s="12">
        <v>-6.5885860000000003</v>
      </c>
      <c r="Q32" s="12">
        <v>45.366228</v>
      </c>
    </row>
    <row r="33" spans="1:17" ht="15" customHeight="1">
      <c r="A33" s="212" t="s">
        <v>9</v>
      </c>
      <c r="B33" s="20">
        <v>-9.7180389999999992</v>
      </c>
      <c r="C33" s="14">
        <v>-62.307498000000002</v>
      </c>
      <c r="D33" s="14">
        <v>-16.504431</v>
      </c>
      <c r="E33" s="14">
        <v>-17.234000000000002</v>
      </c>
      <c r="F33" s="14">
        <v>-18.238544999999998</v>
      </c>
      <c r="G33" s="14">
        <v>-10.330522</v>
      </c>
      <c r="H33" s="14">
        <v>-50.943528000000001</v>
      </c>
      <c r="I33" s="14">
        <v>-14.336880000000001</v>
      </c>
      <c r="J33" s="14">
        <v>-16.365089000000001</v>
      </c>
      <c r="K33" s="14">
        <v>-11.885197</v>
      </c>
      <c r="L33" s="14">
        <v>-8.3563620000000007</v>
      </c>
      <c r="M33" s="14">
        <v>-37.453681000000003</v>
      </c>
      <c r="N33" s="14">
        <v>-8.6524149999999995</v>
      </c>
      <c r="O33" s="14">
        <v>-13.975834000000001</v>
      </c>
      <c r="P33" s="14">
        <v>-5.090516</v>
      </c>
      <c r="Q33" s="14">
        <v>-9.7349160000000001</v>
      </c>
    </row>
    <row r="34" spans="1:17" ht="15" customHeight="1">
      <c r="A34" s="13" t="s">
        <v>46</v>
      </c>
      <c r="B34" s="272">
        <v>35.171756999999999</v>
      </c>
      <c r="C34" s="276">
        <v>345.105324</v>
      </c>
      <c r="D34" s="276">
        <v>64.758493000000001</v>
      </c>
      <c r="E34" s="276">
        <v>109.648275</v>
      </c>
      <c r="F34" s="276">
        <v>120.96656900000001</v>
      </c>
      <c r="G34" s="276">
        <v>49.731986999999997</v>
      </c>
      <c r="H34" s="12">
        <v>285.26533599999999</v>
      </c>
      <c r="I34" s="276">
        <v>93.975185999999994</v>
      </c>
      <c r="J34" s="12">
        <v>96.252655000000004</v>
      </c>
      <c r="K34" s="12">
        <v>63.100464000000002</v>
      </c>
      <c r="L34" s="12">
        <v>31.937031000000001</v>
      </c>
      <c r="M34" s="12">
        <v>187.896693</v>
      </c>
      <c r="N34" s="12">
        <v>99.230063000000001</v>
      </c>
      <c r="O34" s="12">
        <v>64.714420000000004</v>
      </c>
      <c r="P34" s="12">
        <v>-11.679102</v>
      </c>
      <c r="Q34" s="12">
        <v>35.631312000000001</v>
      </c>
    </row>
    <row r="35" spans="1:17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</row>
    <row r="36" spans="1:17" ht="15" customHeight="1">
      <c r="A36" s="213" t="s">
        <v>11</v>
      </c>
      <c r="B36" s="214">
        <v>35.171756999999999</v>
      </c>
      <c r="C36" s="21">
        <v>345.105324</v>
      </c>
      <c r="D36" s="21">
        <v>64.758493000000001</v>
      </c>
      <c r="E36" s="21">
        <v>109.648275</v>
      </c>
      <c r="F36" s="21">
        <v>120.96656900000001</v>
      </c>
      <c r="G36" s="21">
        <v>49.731986999999997</v>
      </c>
      <c r="H36" s="21">
        <v>285.26533599999999</v>
      </c>
      <c r="I36" s="21">
        <v>93.975185999999994</v>
      </c>
      <c r="J36" s="21">
        <v>96.252655000000004</v>
      </c>
      <c r="K36" s="21">
        <v>63.100464000000002</v>
      </c>
      <c r="L36" s="21">
        <v>31.937031000000001</v>
      </c>
      <c r="M36" s="21">
        <v>187.896693</v>
      </c>
      <c r="N36" s="21">
        <v>99.230063000000001</v>
      </c>
      <c r="O36" s="21">
        <v>64.714420000000004</v>
      </c>
      <c r="P36" s="21">
        <v>-11.679102</v>
      </c>
      <c r="Q36" s="21">
        <v>35.631312000000001</v>
      </c>
    </row>
    <row r="37" spans="1:17" ht="15" customHeight="1">
      <c r="A37" s="211" t="s">
        <v>2</v>
      </c>
      <c r="B37" s="19">
        <v>33.201095000000002</v>
      </c>
      <c r="C37" s="10">
        <v>334.443465</v>
      </c>
      <c r="D37" s="10">
        <v>57.095453999999997</v>
      </c>
      <c r="E37" s="10">
        <v>105.13678</v>
      </c>
      <c r="F37" s="10">
        <v>114.593379</v>
      </c>
      <c r="G37" s="10">
        <v>57.617851999999999</v>
      </c>
      <c r="H37" s="10">
        <v>282.30091700000003</v>
      </c>
      <c r="I37" s="10">
        <v>91.274467999999999</v>
      </c>
      <c r="J37" s="10">
        <v>93.983897999999996</v>
      </c>
      <c r="K37" s="10">
        <v>63.031601999999999</v>
      </c>
      <c r="L37" s="10">
        <v>34.010948999999997</v>
      </c>
      <c r="M37" s="10">
        <v>180.57628199999999</v>
      </c>
      <c r="N37" s="10">
        <v>93.410218</v>
      </c>
      <c r="O37" s="10">
        <v>57.503250000000001</v>
      </c>
      <c r="P37" s="10">
        <v>-0.133467</v>
      </c>
      <c r="Q37" s="10">
        <v>29.796281</v>
      </c>
    </row>
    <row r="38" spans="1:17" ht="15" customHeight="1">
      <c r="A38" s="211" t="s">
        <v>3</v>
      </c>
      <c r="B38" s="19">
        <v>1.9706619999999999</v>
      </c>
      <c r="C38" s="10">
        <v>10.661859</v>
      </c>
      <c r="D38" s="10">
        <v>7.6630390000000004</v>
      </c>
      <c r="E38" s="10">
        <v>4.511495</v>
      </c>
      <c r="F38" s="10">
        <v>6.3731900000000001</v>
      </c>
      <c r="G38" s="10">
        <v>-7.8858649999999999</v>
      </c>
      <c r="H38" s="10">
        <v>2.9644189999999999</v>
      </c>
      <c r="I38" s="10">
        <v>2.7007180000000002</v>
      </c>
      <c r="J38" s="10">
        <v>2.2687569999999999</v>
      </c>
      <c r="K38" s="10">
        <v>6.8862000000000007E-2</v>
      </c>
      <c r="L38" s="10">
        <v>-2.0739179999999999</v>
      </c>
      <c r="M38" s="10">
        <v>7.320411</v>
      </c>
      <c r="N38" s="10">
        <v>5.8198449999999999</v>
      </c>
      <c r="O38" s="10">
        <v>7.2111700000000001</v>
      </c>
      <c r="P38" s="10">
        <v>-11.545635000000001</v>
      </c>
      <c r="Q38" s="10">
        <v>5.8350309999999999</v>
      </c>
    </row>
    <row r="39" spans="1:17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7" ht="15" customHeight="1">
      <c r="A40" s="6" t="s">
        <v>199</v>
      </c>
      <c r="B40" s="19">
        <v>6995.8309790000003</v>
      </c>
      <c r="C40" s="10">
        <v>6857.234144</v>
      </c>
      <c r="D40" s="10">
        <v>6857.234144</v>
      </c>
      <c r="E40" s="10">
        <v>6860.2523199999996</v>
      </c>
      <c r="F40" s="10">
        <v>6772.7463200000002</v>
      </c>
      <c r="G40" s="10">
        <v>6640.3986139999997</v>
      </c>
      <c r="H40" s="10">
        <v>6763.7635209999999</v>
      </c>
      <c r="I40" s="10">
        <v>6763.7635209999999</v>
      </c>
      <c r="J40" s="10">
        <v>6444.8530259999998</v>
      </c>
      <c r="K40" s="10">
        <v>6547.6375699999999</v>
      </c>
      <c r="L40" s="10">
        <v>6333.9170430000004</v>
      </c>
      <c r="M40" s="10">
        <v>5879.0231020000001</v>
      </c>
      <c r="N40" s="10">
        <v>5879.0231020000001</v>
      </c>
      <c r="O40" s="10">
        <v>5515.8765739999999</v>
      </c>
      <c r="P40" s="10">
        <v>5274.0228090000001</v>
      </c>
      <c r="Q40" s="10">
        <v>5435.9073369999996</v>
      </c>
    </row>
    <row r="41" spans="1:17" ht="15" customHeight="1">
      <c r="A41" s="211" t="s">
        <v>200</v>
      </c>
      <c r="B41" s="19">
        <v>2023.387874</v>
      </c>
      <c r="C41" s="10">
        <v>1936.9862029999999</v>
      </c>
      <c r="D41" s="10">
        <v>1936.9862029999999</v>
      </c>
      <c r="E41" s="10">
        <v>1980.0626010000001</v>
      </c>
      <c r="F41" s="10">
        <v>1902.7561639999999</v>
      </c>
      <c r="G41" s="10">
        <v>1814.844793</v>
      </c>
      <c r="H41" s="10">
        <v>1817.740988</v>
      </c>
      <c r="I41" s="10">
        <v>1817.740988</v>
      </c>
      <c r="J41" s="10">
        <v>1753.608185</v>
      </c>
      <c r="K41" s="10">
        <v>1795.652233</v>
      </c>
      <c r="L41" s="10">
        <v>1765.878056</v>
      </c>
      <c r="M41" s="10">
        <v>1680.9430279999999</v>
      </c>
      <c r="N41" s="10">
        <v>1680.9430279999999</v>
      </c>
      <c r="O41" s="10">
        <v>1596.7246620000001</v>
      </c>
      <c r="P41" s="10">
        <v>1692.6611290000001</v>
      </c>
      <c r="Q41" s="10">
        <v>1811.759671</v>
      </c>
    </row>
    <row r="42" spans="1:17" ht="15" customHeight="1">
      <c r="A42" s="6" t="s">
        <v>49</v>
      </c>
      <c r="B42" s="19">
        <v>10099.830588999999</v>
      </c>
      <c r="C42" s="10">
        <v>9606.6970399999991</v>
      </c>
      <c r="D42" s="10">
        <v>9606.6970399999991</v>
      </c>
      <c r="E42" s="10">
        <v>9587.2993860000006</v>
      </c>
      <c r="F42" s="10">
        <v>9535.8682210000006</v>
      </c>
      <c r="G42" s="10">
        <v>9576.6072339999992</v>
      </c>
      <c r="H42" s="10">
        <v>9609.6825860000008</v>
      </c>
      <c r="I42" s="10">
        <v>9609.6825860000008</v>
      </c>
      <c r="J42" s="10">
        <v>8880.6699200000003</v>
      </c>
      <c r="K42" s="10">
        <v>9305.2012500000001</v>
      </c>
      <c r="L42" s="10">
        <v>9301.9390839999996</v>
      </c>
      <c r="M42" s="10">
        <v>9515.3955279999991</v>
      </c>
      <c r="N42" s="10">
        <v>9515.3955279999991</v>
      </c>
      <c r="O42" s="10">
        <v>8779.5577130000001</v>
      </c>
      <c r="P42" s="10">
        <v>9235.4586660000004</v>
      </c>
      <c r="Q42" s="10">
        <v>9897.1332999999995</v>
      </c>
    </row>
    <row r="43" spans="1:17" ht="21.5" customHeight="1">
      <c r="A43" s="15" t="s">
        <v>213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7" ht="15" customHeight="1">
      <c r="A44" s="6" t="s">
        <v>201</v>
      </c>
      <c r="B44" s="19">
        <v>310.40848499999998</v>
      </c>
      <c r="C44" s="10">
        <v>308.16577899999999</v>
      </c>
      <c r="D44" s="10">
        <v>308.16577899999999</v>
      </c>
      <c r="E44" s="10">
        <v>316.491714</v>
      </c>
      <c r="F44" s="10">
        <v>314.65494999999999</v>
      </c>
      <c r="G44" s="10">
        <v>304.51412099999999</v>
      </c>
      <c r="H44" s="10">
        <v>299.03571199999999</v>
      </c>
      <c r="I44" s="10">
        <v>299.03571199999999</v>
      </c>
      <c r="J44" s="10">
        <v>284.55183099999999</v>
      </c>
      <c r="K44" s="10">
        <v>288.54314900000003</v>
      </c>
      <c r="L44" s="10">
        <v>268.444931</v>
      </c>
      <c r="M44" s="10">
        <v>236.15794199999999</v>
      </c>
      <c r="N44" s="10">
        <v>236.15794199999999</v>
      </c>
      <c r="O44" s="10">
        <v>217.459496</v>
      </c>
      <c r="P44" s="10">
        <v>239.774089</v>
      </c>
      <c r="Q44" s="10">
        <v>278.22887900000001</v>
      </c>
    </row>
    <row r="45" spans="1:17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</row>
    <row r="46" spans="1:17" ht="15" customHeight="1">
      <c r="A46" s="211" t="s">
        <v>203</v>
      </c>
      <c r="B46" s="19">
        <v>310.40848499999998</v>
      </c>
      <c r="C46" s="10">
        <v>308.16577899999999</v>
      </c>
      <c r="D46" s="10">
        <v>308.16577899999999</v>
      </c>
      <c r="E46" s="10">
        <v>316.491714</v>
      </c>
      <c r="F46" s="10">
        <v>314.65494999999999</v>
      </c>
      <c r="G46" s="10">
        <v>304.51412099999999</v>
      </c>
      <c r="H46" s="10">
        <v>299.03571199999999</v>
      </c>
      <c r="I46" s="10">
        <v>299.03571199999999</v>
      </c>
      <c r="J46" s="10">
        <v>284.55183099999999</v>
      </c>
      <c r="K46" s="10">
        <v>288.54314900000003</v>
      </c>
      <c r="L46" s="10">
        <v>268.444931</v>
      </c>
      <c r="M46" s="10">
        <v>236.15794199999999</v>
      </c>
      <c r="N46" s="10">
        <v>236.15794199999999</v>
      </c>
      <c r="O46" s="10">
        <v>217.459496</v>
      </c>
      <c r="P46" s="10">
        <v>239.774089</v>
      </c>
      <c r="Q46" s="10">
        <v>278.22887900000001</v>
      </c>
    </row>
    <row r="47" spans="1:17" ht="15" customHeight="1">
      <c r="A47" s="17" t="s">
        <v>204</v>
      </c>
      <c r="B47" s="32">
        <v>126.031312</v>
      </c>
      <c r="C47" s="1">
        <v>119.456639</v>
      </c>
      <c r="D47" s="1">
        <v>119.456639</v>
      </c>
      <c r="E47" s="1">
        <v>125.26581</v>
      </c>
      <c r="F47" s="1">
        <v>118.550847</v>
      </c>
      <c r="G47" s="1">
        <v>117.15837500000001</v>
      </c>
      <c r="H47" s="1">
        <v>113.723105</v>
      </c>
      <c r="I47" s="1">
        <v>113.723105</v>
      </c>
      <c r="J47" s="10">
        <v>104.279201</v>
      </c>
      <c r="K47" s="10">
        <v>103.649902</v>
      </c>
      <c r="L47" s="10">
        <v>91.001054999999994</v>
      </c>
      <c r="M47" s="10">
        <v>84.824172000000004</v>
      </c>
      <c r="N47" s="10">
        <v>84.824172000000004</v>
      </c>
      <c r="O47" s="10">
        <v>78.779925000000006</v>
      </c>
      <c r="P47" s="10">
        <v>85.684122000000002</v>
      </c>
      <c r="Q47" s="10">
        <v>90.718052999999998</v>
      </c>
    </row>
    <row r="48" spans="1:17" ht="21.5" customHeight="1">
      <c r="A48" s="15" t="s">
        <v>48</v>
      </c>
      <c r="B48" s="273"/>
      <c r="C48" s="277"/>
      <c r="D48" s="277"/>
      <c r="E48" s="277"/>
      <c r="F48" s="277"/>
      <c r="G48" s="277"/>
      <c r="H48" s="16"/>
      <c r="I48" s="277"/>
      <c r="J48" s="16"/>
      <c r="K48" s="16"/>
      <c r="L48" s="16"/>
      <c r="M48" s="16"/>
      <c r="N48" s="16"/>
      <c r="O48" s="16"/>
      <c r="P48" s="16"/>
      <c r="Q48" s="16"/>
    </row>
    <row r="49" spans="1:18" ht="15" customHeight="1">
      <c r="A49" s="6" t="s">
        <v>225</v>
      </c>
      <c r="B49" s="32">
        <v>6864.5312560000002</v>
      </c>
      <c r="C49" s="1">
        <v>6660.8092569999999</v>
      </c>
      <c r="D49" s="1">
        <v>6660.8092569999999</v>
      </c>
      <c r="E49" s="1">
        <v>6491.3205280000002</v>
      </c>
      <c r="F49" s="1">
        <v>6777.057401</v>
      </c>
      <c r="G49" s="1">
        <v>6641.2642539999997</v>
      </c>
      <c r="H49" s="1">
        <v>6646.0631370000001</v>
      </c>
      <c r="I49" s="1">
        <v>6646.0631370000001</v>
      </c>
      <c r="J49" s="1">
        <v>8240.4788169999993</v>
      </c>
      <c r="K49" s="1">
        <v>8346.7588300000007</v>
      </c>
      <c r="L49" s="1">
        <v>8540.0341950000002</v>
      </c>
      <c r="M49" s="1">
        <v>7720.9969959999999</v>
      </c>
      <c r="N49" s="1">
        <v>7720.9969959999999</v>
      </c>
      <c r="O49" s="1">
        <v>7385.8464039999999</v>
      </c>
      <c r="P49" s="1">
        <v>7412.9682389999998</v>
      </c>
      <c r="Q49" s="1">
        <v>7553.0343570000005</v>
      </c>
      <c r="R49" s="10"/>
    </row>
    <row r="50" spans="1:18" ht="15" customHeight="1">
      <c r="A50" s="6" t="s">
        <v>226</v>
      </c>
      <c r="B50" s="32">
        <v>67.187301000000005</v>
      </c>
      <c r="C50" s="1">
        <v>63.683067000000001</v>
      </c>
      <c r="D50" s="1">
        <v>63.683067000000001</v>
      </c>
      <c r="E50" s="1">
        <v>61.956648999999999</v>
      </c>
      <c r="F50" s="1">
        <v>62.105803000000002</v>
      </c>
      <c r="G50" s="1">
        <v>58.326028999999998</v>
      </c>
      <c r="H50" s="1">
        <v>58.537216999999998</v>
      </c>
      <c r="I50" s="1">
        <v>58.537216999999998</v>
      </c>
      <c r="J50" s="1">
        <v>54.222088999999997</v>
      </c>
      <c r="K50" s="1">
        <v>54.341227000000003</v>
      </c>
      <c r="L50" s="1">
        <v>53.366473999999997</v>
      </c>
      <c r="M50" s="1">
        <v>49.496704000000001</v>
      </c>
      <c r="N50" s="1">
        <v>49.496704000000001</v>
      </c>
      <c r="O50" s="1">
        <v>44.751213999999997</v>
      </c>
      <c r="P50" s="1">
        <v>49.104438000000002</v>
      </c>
      <c r="Q50" s="1">
        <v>51.392856000000002</v>
      </c>
    </row>
    <row r="51" spans="1:18" ht="15" customHeight="1">
      <c r="A51" s="6" t="s">
        <v>227</v>
      </c>
      <c r="B51" s="32">
        <v>814.04830165279998</v>
      </c>
      <c r="C51" s="1">
        <v>791.04343786439995</v>
      </c>
      <c r="D51" s="1">
        <v>791.04343786439995</v>
      </c>
      <c r="E51" s="1">
        <v>770.80885065760003</v>
      </c>
      <c r="F51" s="1">
        <v>802.16047118920005</v>
      </c>
      <c r="G51" s="1">
        <v>783.55208553680006</v>
      </c>
      <c r="H51" s="1">
        <v>812.20077673579999</v>
      </c>
      <c r="I51" s="1">
        <v>812.20077673579999</v>
      </c>
      <c r="J51" s="1">
        <v>988.69238684779998</v>
      </c>
      <c r="K51" s="1">
        <v>1000.8636783220001</v>
      </c>
      <c r="L51" s="1">
        <v>1021.806351713</v>
      </c>
      <c r="M51" s="1">
        <v>925.05776334640007</v>
      </c>
      <c r="N51" s="1">
        <v>925.05776334640007</v>
      </c>
      <c r="O51" s="1">
        <v>882.30619621360006</v>
      </c>
      <c r="P51" s="1">
        <v>889.73503630260007</v>
      </c>
      <c r="Q51" s="1">
        <v>867.87586999170003</v>
      </c>
    </row>
    <row r="52" spans="1:18" ht="15" customHeight="1">
      <c r="A52" s="6" t="s">
        <v>228</v>
      </c>
      <c r="B52" s="210">
        <v>0.17472399999999999</v>
      </c>
      <c r="C52" s="60">
        <v>0.43839600000000001</v>
      </c>
      <c r="D52" s="60">
        <v>0.43839600000000001</v>
      </c>
      <c r="E52" s="60">
        <v>0.47522199999999998</v>
      </c>
      <c r="F52" s="60">
        <v>0.43133899999999997</v>
      </c>
      <c r="G52" s="60">
        <v>0.253832</v>
      </c>
      <c r="H52" s="60">
        <v>0.29772199999999999</v>
      </c>
      <c r="I52" s="60">
        <v>0.29772199999999999</v>
      </c>
      <c r="J52" s="60">
        <v>0.25624999999999998</v>
      </c>
      <c r="K52" s="60">
        <v>0.19153800000000001</v>
      </c>
      <c r="L52" s="60">
        <v>0.13009100000000001</v>
      </c>
      <c r="M52" s="60">
        <v>0.208845</v>
      </c>
      <c r="N52" s="60">
        <v>0.208845</v>
      </c>
      <c r="O52" s="60">
        <v>0.13108700000000001</v>
      </c>
      <c r="P52" s="60">
        <v>5.2991000000000003E-2</v>
      </c>
      <c r="Q52" s="60">
        <v>0.163663</v>
      </c>
    </row>
    <row r="53" spans="1:18" ht="15" customHeight="1">
      <c r="A53" s="223" t="s">
        <v>229</v>
      </c>
      <c r="B53" s="210">
        <v>0.286356</v>
      </c>
      <c r="C53" s="60">
        <v>0.28570699999999999</v>
      </c>
      <c r="D53" s="60">
        <v>0.28570699999999999</v>
      </c>
      <c r="E53" s="60">
        <v>0.26786500000000002</v>
      </c>
      <c r="F53" s="60">
        <v>0.259938</v>
      </c>
      <c r="G53" s="60">
        <v>0.24566299999999999</v>
      </c>
      <c r="H53" s="60">
        <v>0.27892499999999998</v>
      </c>
      <c r="I53" s="60">
        <v>0.27892499999999998</v>
      </c>
      <c r="J53" s="60">
        <v>0.27400099999999999</v>
      </c>
      <c r="K53" s="60">
        <v>0.26633600000000002</v>
      </c>
      <c r="L53" s="60">
        <v>0.253909</v>
      </c>
      <c r="M53" s="60">
        <v>0.30167699999999997</v>
      </c>
      <c r="N53" s="60">
        <v>0.30167699999999997</v>
      </c>
      <c r="O53" s="60">
        <v>0.30665900000000001</v>
      </c>
      <c r="P53" s="60">
        <v>0.32020599999999999</v>
      </c>
      <c r="Q53" s="60">
        <v>0.299236</v>
      </c>
    </row>
    <row r="54" spans="1:18" ht="15" customHeight="1" thickBot="1">
      <c r="A54" s="9" t="s">
        <v>230</v>
      </c>
      <c r="B54" s="217">
        <v>1.0369120000000001</v>
      </c>
      <c r="C54" s="218">
        <v>1.0027900000000001</v>
      </c>
      <c r="D54" s="218">
        <v>1.0027900000000001</v>
      </c>
      <c r="E54" s="218">
        <v>1.0416749999999999</v>
      </c>
      <c r="F54" s="218">
        <v>1.0870040000000001</v>
      </c>
      <c r="G54" s="218">
        <v>1.244661</v>
      </c>
      <c r="H54" s="218">
        <v>1.0469470000000001</v>
      </c>
      <c r="I54" s="218">
        <v>1.0469470000000001</v>
      </c>
      <c r="J54" s="218">
        <v>1.0755939999999999</v>
      </c>
      <c r="K54" s="218">
        <v>1.110085</v>
      </c>
      <c r="L54" s="218">
        <v>1.146244</v>
      </c>
      <c r="M54" s="218">
        <v>0.93548799999999999</v>
      </c>
      <c r="N54" s="218">
        <v>0.93548799999999999</v>
      </c>
      <c r="O54" s="218">
        <v>0.97151399999999999</v>
      </c>
      <c r="P54" s="218">
        <v>1.00424</v>
      </c>
      <c r="Q54" s="218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R54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C38" sqref="C38"/>
    </sheetView>
  </sheetViews>
  <sheetFormatPr defaultColWidth="8.81640625" defaultRowHeight="12.5"/>
  <cols>
    <col min="1" max="1" width="61.54296875" customWidth="1"/>
    <col min="2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112.324828</v>
      </c>
      <c r="C8" s="10">
        <v>443.48971499999999</v>
      </c>
      <c r="D8" s="10">
        <v>116.593412</v>
      </c>
      <c r="E8" s="10">
        <v>110.194695</v>
      </c>
      <c r="F8" s="10">
        <v>109.621165</v>
      </c>
      <c r="G8" s="10">
        <v>107.080443</v>
      </c>
      <c r="H8" s="10">
        <v>395.88011299999999</v>
      </c>
      <c r="I8" s="10">
        <v>103.239482</v>
      </c>
      <c r="J8" s="10">
        <v>103.757349</v>
      </c>
      <c r="K8" s="10">
        <v>99.345223000000004</v>
      </c>
      <c r="L8" s="10">
        <v>89.538059000000004</v>
      </c>
      <c r="M8" s="10">
        <v>229.159761</v>
      </c>
      <c r="N8" s="10">
        <v>80.979196999999999</v>
      </c>
      <c r="O8" s="10">
        <v>73.995329999999996</v>
      </c>
      <c r="P8" s="10">
        <v>38.106153999999997</v>
      </c>
      <c r="Q8" s="10">
        <v>36.079079999999998</v>
      </c>
      <c r="R8" s="10"/>
    </row>
    <row r="9" spans="1:18" ht="15" customHeight="1">
      <c r="A9" s="5" t="s">
        <v>185</v>
      </c>
      <c r="B9" s="19">
        <v>60.202157999999997</v>
      </c>
      <c r="C9" s="10">
        <v>229.40345300000001</v>
      </c>
      <c r="D9" s="10">
        <v>60.796483000000002</v>
      </c>
      <c r="E9" s="10">
        <v>58.899185000000003</v>
      </c>
      <c r="F9" s="10">
        <v>56.744546</v>
      </c>
      <c r="G9" s="10">
        <v>52.963239000000002</v>
      </c>
      <c r="H9" s="10">
        <v>188.60309000000001</v>
      </c>
      <c r="I9" s="10">
        <v>49.596012999999999</v>
      </c>
      <c r="J9" s="10">
        <v>49.804209</v>
      </c>
      <c r="K9" s="10">
        <v>46.652003999999998</v>
      </c>
      <c r="L9" s="10">
        <v>42.550863999999997</v>
      </c>
      <c r="M9" s="10">
        <v>166.31186</v>
      </c>
      <c r="N9" s="10">
        <v>42.332118999999999</v>
      </c>
      <c r="O9" s="10">
        <v>42.628320000000002</v>
      </c>
      <c r="P9" s="10">
        <v>41.174697999999999</v>
      </c>
      <c r="Q9" s="10">
        <v>40.176723000000003</v>
      </c>
    </row>
    <row r="10" spans="1:18" ht="15" customHeight="1">
      <c r="A10" s="6" t="s">
        <v>186</v>
      </c>
      <c r="B10" s="19">
        <v>54.275024000000002</v>
      </c>
      <c r="C10" s="10">
        <v>210.165705</v>
      </c>
      <c r="D10" s="10">
        <v>56.137267999999999</v>
      </c>
      <c r="E10" s="10">
        <v>53.712234000000002</v>
      </c>
      <c r="F10" s="10">
        <v>51.968451999999999</v>
      </c>
      <c r="G10" s="10">
        <v>48.347751000000002</v>
      </c>
      <c r="H10" s="10">
        <v>172.25665100000001</v>
      </c>
      <c r="I10" s="10">
        <v>45.052318999999997</v>
      </c>
      <c r="J10" s="10">
        <v>45.499201999999997</v>
      </c>
      <c r="K10" s="10">
        <v>42.778427999999998</v>
      </c>
      <c r="L10" s="10">
        <v>38.926701999999999</v>
      </c>
      <c r="M10" s="10">
        <v>153.49800099999999</v>
      </c>
      <c r="N10" s="10">
        <v>40.232061999999999</v>
      </c>
      <c r="O10" s="10">
        <v>39.236918000000003</v>
      </c>
      <c r="P10" s="10">
        <v>37.284469999999999</v>
      </c>
      <c r="Q10" s="10">
        <v>36.744551000000001</v>
      </c>
    </row>
    <row r="11" spans="1:18" ht="15" customHeight="1">
      <c r="A11" s="6" t="s">
        <v>187</v>
      </c>
      <c r="B11" s="19">
        <v>5.9271339999999997</v>
      </c>
      <c r="C11" s="10">
        <v>19.237748</v>
      </c>
      <c r="D11" s="10">
        <v>4.6592149999999997</v>
      </c>
      <c r="E11" s="10">
        <v>5.1869509999999996</v>
      </c>
      <c r="F11" s="10">
        <v>4.7760939999999996</v>
      </c>
      <c r="G11" s="10">
        <v>4.615488</v>
      </c>
      <c r="H11" s="10">
        <v>16.346439</v>
      </c>
      <c r="I11" s="10">
        <v>4.5436940000000003</v>
      </c>
      <c r="J11" s="10">
        <v>4.3050069999999998</v>
      </c>
      <c r="K11" s="10">
        <v>3.8735759999999999</v>
      </c>
      <c r="L11" s="10">
        <v>3.6241620000000001</v>
      </c>
      <c r="M11" s="10">
        <v>12.813859000000001</v>
      </c>
      <c r="N11" s="10">
        <v>2.1000570000000001</v>
      </c>
      <c r="O11" s="10">
        <v>3.3914019999999998</v>
      </c>
      <c r="P11" s="10">
        <v>3.890228</v>
      </c>
      <c r="Q11" s="10">
        <v>3.432172</v>
      </c>
    </row>
    <row r="12" spans="1:18" ht="15" customHeight="1">
      <c r="A12" s="3" t="s">
        <v>5</v>
      </c>
      <c r="B12" s="19">
        <v>0</v>
      </c>
      <c r="C12" s="10">
        <v>0.53360300000000005</v>
      </c>
      <c r="D12" s="10">
        <v>4.9979999999999998E-3</v>
      </c>
      <c r="E12" s="10">
        <v>0.51169399999999998</v>
      </c>
      <c r="F12" s="10">
        <v>1.1677999999999999E-2</v>
      </c>
      <c r="G12" s="10">
        <v>5.2329999999999998E-3</v>
      </c>
      <c r="H12" s="10">
        <v>1.3075030000000001</v>
      </c>
      <c r="I12" s="10">
        <v>6.4590000000000003E-3</v>
      </c>
      <c r="J12" s="10">
        <v>0.24626700000000001</v>
      </c>
      <c r="K12" s="10">
        <v>1.050073</v>
      </c>
      <c r="L12" s="10">
        <v>4.7039999999999998E-3</v>
      </c>
      <c r="M12" s="10">
        <v>0.71768600000000005</v>
      </c>
      <c r="N12" s="10">
        <v>4.7270000000000003E-3</v>
      </c>
      <c r="O12" s="10">
        <v>0.409918</v>
      </c>
      <c r="P12" s="10">
        <v>7.2719999999999998E-3</v>
      </c>
      <c r="Q12" s="10">
        <v>0.295769</v>
      </c>
    </row>
    <row r="13" spans="1:18" ht="25">
      <c r="A13" s="279" t="s">
        <v>312</v>
      </c>
      <c r="B13" s="19">
        <v>-0.95187500000000003</v>
      </c>
      <c r="C13" s="10">
        <v>-1.5480609999999999</v>
      </c>
      <c r="D13" s="10">
        <v>-0.15274299999999999</v>
      </c>
      <c r="E13" s="10">
        <v>-0.74179700000000004</v>
      </c>
      <c r="F13" s="10">
        <v>-0.588059</v>
      </c>
      <c r="G13" s="10">
        <v>-6.5462000000000006E-2</v>
      </c>
      <c r="H13" s="10">
        <v>2.9892809999999983</v>
      </c>
      <c r="I13" s="10">
        <v>0.18407200000000046</v>
      </c>
      <c r="J13" s="10">
        <v>0.797794</v>
      </c>
      <c r="K13" s="10">
        <v>1.047561</v>
      </c>
      <c r="L13" s="10">
        <v>0.95985399999999998</v>
      </c>
      <c r="M13" s="10">
        <v>0.92659099999999839</v>
      </c>
      <c r="N13" s="10">
        <v>1.3256490000000001</v>
      </c>
      <c r="O13" s="10">
        <v>1.1006160000000003</v>
      </c>
      <c r="P13" s="10">
        <v>-0.96898199999999868</v>
      </c>
      <c r="Q13" s="10">
        <v>-0.53069200000000016</v>
      </c>
    </row>
    <row r="14" spans="1:18" ht="15" customHeight="1">
      <c r="A14" s="18" t="s">
        <v>6</v>
      </c>
      <c r="B14" s="19">
        <v>39.047535000000003</v>
      </c>
      <c r="C14" s="10">
        <v>156.21157299999999</v>
      </c>
      <c r="D14" s="10">
        <v>40.863683000000002</v>
      </c>
      <c r="E14" s="10">
        <v>39.846592000000001</v>
      </c>
      <c r="F14" s="10">
        <v>38.283506000000003</v>
      </c>
      <c r="G14" s="10">
        <v>37.217792000000003</v>
      </c>
      <c r="H14" s="10">
        <v>148.83467099999999</v>
      </c>
      <c r="I14" s="10">
        <v>37.038443000000001</v>
      </c>
      <c r="J14" s="10">
        <v>37.138027999999998</v>
      </c>
      <c r="K14" s="10">
        <v>37.433875</v>
      </c>
      <c r="L14" s="10">
        <v>37.224325</v>
      </c>
      <c r="M14" s="10">
        <v>118.522814</v>
      </c>
      <c r="N14" s="10">
        <v>38.553586000000003</v>
      </c>
      <c r="O14" s="10">
        <v>40.342767000000002</v>
      </c>
      <c r="P14" s="10">
        <v>20.590174000000001</v>
      </c>
      <c r="Q14" s="10">
        <v>19.036287000000002</v>
      </c>
    </row>
    <row r="15" spans="1:18" ht="15" customHeight="1">
      <c r="A15" s="7" t="s">
        <v>42</v>
      </c>
      <c r="B15" s="19">
        <v>1.1324080000000001</v>
      </c>
      <c r="C15" s="10">
        <v>9.4040879999999998</v>
      </c>
      <c r="D15" s="10">
        <v>5.8204929999999999</v>
      </c>
      <c r="E15" s="10">
        <v>2.3649239999999998</v>
      </c>
      <c r="F15" s="10">
        <v>0.99037799999999998</v>
      </c>
      <c r="G15" s="10">
        <v>0.228293</v>
      </c>
      <c r="H15" s="10">
        <v>6.4799150000000001</v>
      </c>
      <c r="I15" s="10">
        <v>1.496877</v>
      </c>
      <c r="J15" s="10">
        <v>1.4947889999999999</v>
      </c>
      <c r="K15" s="10">
        <v>1.3567499999999999</v>
      </c>
      <c r="L15" s="10">
        <v>2.1316700000000002</v>
      </c>
      <c r="M15" s="10">
        <v>4.183039</v>
      </c>
      <c r="N15" s="10">
        <v>0.61236000000000002</v>
      </c>
      <c r="O15" s="10">
        <v>1.2364269999999999</v>
      </c>
      <c r="P15" s="10">
        <v>1.391418</v>
      </c>
      <c r="Q15" s="10">
        <v>0.94283399999999995</v>
      </c>
    </row>
    <row r="16" spans="1:18" ht="15" customHeight="1">
      <c r="A16" s="13" t="s">
        <v>44</v>
      </c>
      <c r="B16" s="272">
        <v>211.755054</v>
      </c>
      <c r="C16" s="276">
        <v>837.494371</v>
      </c>
      <c r="D16" s="276">
        <v>223.92632599999999</v>
      </c>
      <c r="E16" s="276">
        <v>211.07529299999999</v>
      </c>
      <c r="F16" s="276">
        <v>205.06321399999999</v>
      </c>
      <c r="G16" s="276">
        <v>197.42953800000001</v>
      </c>
      <c r="H16" s="12">
        <v>744.09457299999997</v>
      </c>
      <c r="I16" s="276">
        <v>191.56134599999999</v>
      </c>
      <c r="J16" s="12">
        <v>193.23843600000001</v>
      </c>
      <c r="K16" s="12">
        <v>186.88548599999999</v>
      </c>
      <c r="L16" s="12">
        <v>172.40947600000001</v>
      </c>
      <c r="M16" s="12">
        <v>519.82175099999995</v>
      </c>
      <c r="N16" s="12">
        <v>163.807638</v>
      </c>
      <c r="O16" s="12">
        <v>159.71337800000001</v>
      </c>
      <c r="P16" s="12">
        <v>100.30073400000001</v>
      </c>
      <c r="Q16" s="12">
        <v>96.000000999999997</v>
      </c>
    </row>
    <row r="17" spans="1:17" ht="15" customHeight="1">
      <c r="A17" s="3" t="s">
        <v>188</v>
      </c>
      <c r="B17" s="19">
        <v>-80.567283000000003</v>
      </c>
      <c r="C17" s="10">
        <v>-280.121734</v>
      </c>
      <c r="D17" s="10">
        <v>-71.042911000000004</v>
      </c>
      <c r="E17" s="10">
        <v>-63.859209</v>
      </c>
      <c r="F17" s="10">
        <v>-62.429378999999997</v>
      </c>
      <c r="G17" s="10">
        <v>-82.790234999999996</v>
      </c>
      <c r="H17" s="10">
        <v>-270.44835999999998</v>
      </c>
      <c r="I17" s="10">
        <v>-69.698926</v>
      </c>
      <c r="J17" s="10">
        <v>-67.901837999999998</v>
      </c>
      <c r="K17" s="10">
        <v>-53.667577999999999</v>
      </c>
      <c r="L17" s="10">
        <v>-79.180018000000004</v>
      </c>
      <c r="M17" s="10">
        <v>-180.71253999999999</v>
      </c>
      <c r="N17" s="10">
        <v>-58.995657000000001</v>
      </c>
      <c r="O17" s="10">
        <v>-54.313127000000001</v>
      </c>
      <c r="P17" s="10">
        <v>-25.513788000000002</v>
      </c>
      <c r="Q17" s="10">
        <v>-41.889968000000003</v>
      </c>
    </row>
    <row r="18" spans="1:17" ht="15" customHeight="1">
      <c r="A18" s="6" t="s">
        <v>189</v>
      </c>
      <c r="B18" s="19">
        <v>-66.973758000000004</v>
      </c>
      <c r="C18" s="10">
        <v>-294.28463099999999</v>
      </c>
      <c r="D18" s="10">
        <v>-80.672640000000001</v>
      </c>
      <c r="E18" s="10">
        <v>-72.480435</v>
      </c>
      <c r="F18" s="10">
        <v>-71.307194999999993</v>
      </c>
      <c r="G18" s="10">
        <v>-69.824360999999996</v>
      </c>
      <c r="H18" s="10">
        <v>-280.593864</v>
      </c>
      <c r="I18" s="10">
        <v>-78.441255999999996</v>
      </c>
      <c r="J18" s="10">
        <v>-75.057070999999993</v>
      </c>
      <c r="K18" s="10">
        <v>-65.125127000000006</v>
      </c>
      <c r="L18" s="10">
        <v>-61.970410000000001</v>
      </c>
      <c r="M18" s="10">
        <v>-196.79851300000001</v>
      </c>
      <c r="N18" s="10">
        <v>-66.275527999999994</v>
      </c>
      <c r="O18" s="10">
        <v>-60.315899000000002</v>
      </c>
      <c r="P18" s="10">
        <v>-33.213895000000001</v>
      </c>
      <c r="Q18" s="10">
        <v>-36.993191000000003</v>
      </c>
    </row>
    <row r="19" spans="1:17" ht="15" customHeight="1">
      <c r="A19" s="6" t="s">
        <v>190</v>
      </c>
      <c r="B19" s="19">
        <v>-22.263245000000001</v>
      </c>
      <c r="C19" s="10">
        <v>-20.925328</v>
      </c>
      <c r="D19" s="10">
        <v>-2.8899000000000001E-2</v>
      </c>
      <c r="E19" s="10">
        <v>-1.2559000000000001E-2</v>
      </c>
      <c r="F19" s="10">
        <v>0.28326299999999999</v>
      </c>
      <c r="G19" s="10">
        <v>-21.167133</v>
      </c>
      <c r="H19" s="10">
        <v>-19.793548999999999</v>
      </c>
      <c r="I19" s="10">
        <v>-4.4475000000000001E-2</v>
      </c>
      <c r="J19" s="10">
        <v>-2.5916000000000002E-2</v>
      </c>
      <c r="K19" s="10">
        <v>4.4279359999999999</v>
      </c>
      <c r="L19" s="10">
        <v>-24.151094000000001</v>
      </c>
      <c r="M19" s="10">
        <v>-9.9993149999999993</v>
      </c>
      <c r="N19" s="10">
        <v>-5.3366999999999998E-2</v>
      </c>
      <c r="O19" s="10">
        <v>-2.6682999999999998E-2</v>
      </c>
      <c r="P19" s="10">
        <v>1.9530559999999999</v>
      </c>
      <c r="Q19" s="10">
        <v>-11.872320999999999</v>
      </c>
    </row>
    <row r="20" spans="1:17" ht="15" customHeight="1">
      <c r="A20" s="6" t="s">
        <v>191</v>
      </c>
      <c r="B20" s="19">
        <v>8.6697199999999999</v>
      </c>
      <c r="C20" s="10">
        <v>35.088225000000001</v>
      </c>
      <c r="D20" s="10">
        <v>9.6586280000000002</v>
      </c>
      <c r="E20" s="10">
        <v>8.6337849999999996</v>
      </c>
      <c r="F20" s="10">
        <v>8.5945529999999994</v>
      </c>
      <c r="G20" s="10">
        <v>8.2012590000000003</v>
      </c>
      <c r="H20" s="10">
        <v>29.939053000000001</v>
      </c>
      <c r="I20" s="10">
        <v>8.7868049999999993</v>
      </c>
      <c r="J20" s="10">
        <v>7.1811489999999996</v>
      </c>
      <c r="K20" s="10">
        <v>7.0296130000000003</v>
      </c>
      <c r="L20" s="10">
        <v>6.9414860000000003</v>
      </c>
      <c r="M20" s="10">
        <v>26.085287999999998</v>
      </c>
      <c r="N20" s="10">
        <v>7.3332379999999997</v>
      </c>
      <c r="O20" s="10">
        <v>6.0294549999999996</v>
      </c>
      <c r="P20" s="10">
        <v>5.7470509999999999</v>
      </c>
      <c r="Q20" s="10">
        <v>6.9755440000000002</v>
      </c>
    </row>
    <row r="21" spans="1:17" ht="15" customHeight="1">
      <c r="A21" s="3" t="s">
        <v>192</v>
      </c>
      <c r="B21" s="19">
        <v>-45.943632000000001</v>
      </c>
      <c r="C21" s="10">
        <v>-174.63892899999999</v>
      </c>
      <c r="D21" s="10">
        <v>-49.128410000000002</v>
      </c>
      <c r="E21" s="10">
        <v>-45.307575999999997</v>
      </c>
      <c r="F21" s="10">
        <v>-45.258011000000003</v>
      </c>
      <c r="G21" s="10">
        <v>-34.944932000000001</v>
      </c>
      <c r="H21" s="10">
        <v>-138.53783100000001</v>
      </c>
      <c r="I21" s="10">
        <v>-40.445436000000001</v>
      </c>
      <c r="J21" s="10">
        <v>-36.887549</v>
      </c>
      <c r="K21" s="10">
        <v>-33.730029999999999</v>
      </c>
      <c r="L21" s="10">
        <v>-27.474816000000001</v>
      </c>
      <c r="M21" s="10">
        <v>-133.74491</v>
      </c>
      <c r="N21" s="10">
        <v>-37.200564999999997</v>
      </c>
      <c r="O21" s="10">
        <v>-36.012160999999999</v>
      </c>
      <c r="P21" s="10">
        <v>-33.396377999999999</v>
      </c>
      <c r="Q21" s="10">
        <v>-27.135805999999999</v>
      </c>
    </row>
    <row r="22" spans="1:17" ht="15" customHeight="1">
      <c r="A22" s="6" t="s">
        <v>234</v>
      </c>
      <c r="B22" s="19">
        <v>-10.792204999999999</v>
      </c>
      <c r="C22" s="10">
        <v>-40.872481000000001</v>
      </c>
      <c r="D22" s="10">
        <v>-11.455626000000001</v>
      </c>
      <c r="E22" s="10">
        <v>-10.349246000000001</v>
      </c>
      <c r="F22" s="10">
        <v>-9.7849930000000001</v>
      </c>
      <c r="G22" s="10">
        <v>-9.2826160000000009</v>
      </c>
      <c r="H22" s="10">
        <v>-32.560912999999999</v>
      </c>
      <c r="I22" s="10">
        <v>-9.031428</v>
      </c>
      <c r="J22" s="10">
        <v>-8.1222639999999995</v>
      </c>
      <c r="K22" s="10">
        <v>-7.9855029999999996</v>
      </c>
      <c r="L22" s="10">
        <v>-7.4217180000000003</v>
      </c>
      <c r="M22" s="10">
        <v>-28.948990999999999</v>
      </c>
      <c r="N22" s="10">
        <v>-7.640218</v>
      </c>
      <c r="O22" s="10">
        <v>-7.6905450000000002</v>
      </c>
      <c r="P22" s="10">
        <v>-7.2901189999999998</v>
      </c>
      <c r="Q22" s="10">
        <v>-6.3281090000000004</v>
      </c>
    </row>
    <row r="23" spans="1:17" ht="15" customHeight="1">
      <c r="A23" s="6" t="s">
        <v>193</v>
      </c>
      <c r="B23" s="19">
        <v>-42.559947999999999</v>
      </c>
      <c r="C23" s="10">
        <v>-163.00817900000001</v>
      </c>
      <c r="D23" s="10">
        <v>-45.719175</v>
      </c>
      <c r="E23" s="10">
        <v>-42.654887000000002</v>
      </c>
      <c r="F23" s="10">
        <v>-42.266272000000001</v>
      </c>
      <c r="G23" s="10">
        <v>-32.367845000000003</v>
      </c>
      <c r="H23" s="10">
        <v>-131.03525300000001</v>
      </c>
      <c r="I23" s="10">
        <v>-37.539149000000002</v>
      </c>
      <c r="J23" s="10">
        <v>-35.246648999999998</v>
      </c>
      <c r="K23" s="10">
        <v>-31.660623999999999</v>
      </c>
      <c r="L23" s="10">
        <v>-26.588830999999999</v>
      </c>
      <c r="M23" s="10">
        <v>-124.662938</v>
      </c>
      <c r="N23" s="10">
        <v>-37.718027999999997</v>
      </c>
      <c r="O23" s="10">
        <v>-31.692525</v>
      </c>
      <c r="P23" s="10">
        <v>-30.363322</v>
      </c>
      <c r="Q23" s="10">
        <v>-24.889063</v>
      </c>
    </row>
    <row r="24" spans="1:17" ht="15" customHeight="1">
      <c r="A24" s="211" t="s">
        <v>194</v>
      </c>
      <c r="B24" s="19">
        <v>-25.351618999999999</v>
      </c>
      <c r="C24" s="10">
        <v>-95.223703999999998</v>
      </c>
      <c r="D24" s="10">
        <v>-27.069776999999998</v>
      </c>
      <c r="E24" s="10">
        <v>-25.515609000000001</v>
      </c>
      <c r="F24" s="10">
        <v>-25.900734</v>
      </c>
      <c r="G24" s="10">
        <v>-16.737583999999998</v>
      </c>
      <c r="H24" s="10">
        <v>-74.990278000000004</v>
      </c>
      <c r="I24" s="10">
        <v>-21.560936999999999</v>
      </c>
      <c r="J24" s="10">
        <v>-21.104842000000001</v>
      </c>
      <c r="K24" s="10">
        <v>-18.371562999999998</v>
      </c>
      <c r="L24" s="10">
        <v>-13.952935999999999</v>
      </c>
      <c r="M24" s="10">
        <v>-76.886591999999993</v>
      </c>
      <c r="N24" s="10">
        <v>-25.190501000000001</v>
      </c>
      <c r="O24" s="10">
        <v>-19.188641000000001</v>
      </c>
      <c r="P24" s="10">
        <v>-18.520681</v>
      </c>
      <c r="Q24" s="10">
        <v>-13.986769000000001</v>
      </c>
    </row>
    <row r="25" spans="1:17" ht="15" customHeight="1">
      <c r="A25" s="6" t="s">
        <v>187</v>
      </c>
      <c r="B25" s="19">
        <v>-3.3836840000000001</v>
      </c>
      <c r="C25" s="10">
        <v>-11.630750000000001</v>
      </c>
      <c r="D25" s="10">
        <v>-3.4092349999999998</v>
      </c>
      <c r="E25" s="10">
        <v>-2.6526890000000001</v>
      </c>
      <c r="F25" s="10">
        <v>-2.9917389999999999</v>
      </c>
      <c r="G25" s="10">
        <v>-2.5770870000000001</v>
      </c>
      <c r="H25" s="10">
        <v>-7.5025779999999997</v>
      </c>
      <c r="I25" s="10">
        <v>-2.9062869999999998</v>
      </c>
      <c r="J25" s="10">
        <v>-1.6409</v>
      </c>
      <c r="K25" s="10">
        <v>-2.0694059999999999</v>
      </c>
      <c r="L25" s="10">
        <v>-0.88598500000000002</v>
      </c>
      <c r="M25" s="10">
        <v>-9.0819720000000004</v>
      </c>
      <c r="N25" s="10">
        <v>0.51746300000000001</v>
      </c>
      <c r="O25" s="10">
        <v>-4.319636</v>
      </c>
      <c r="P25" s="10">
        <v>-3.0330560000000002</v>
      </c>
      <c r="Q25" s="10">
        <v>-2.2467429999999999</v>
      </c>
    </row>
    <row r="26" spans="1:17" ht="15" customHeight="1">
      <c r="A26" s="3" t="s">
        <v>195</v>
      </c>
      <c r="B26" s="19">
        <v>-1.739446</v>
      </c>
      <c r="C26" s="10">
        <v>-9.7046620000000008</v>
      </c>
      <c r="D26" s="10">
        <v>-1.852598</v>
      </c>
      <c r="E26" s="10">
        <v>-2.3423479999999999</v>
      </c>
      <c r="F26" s="10">
        <v>-1.4277359999999999</v>
      </c>
      <c r="G26" s="10">
        <v>-4.0819799999999997</v>
      </c>
      <c r="H26" s="10">
        <v>-12.839895</v>
      </c>
      <c r="I26" s="10">
        <v>-4.3311469999999996</v>
      </c>
      <c r="J26" s="10">
        <v>-2.577159</v>
      </c>
      <c r="K26" s="10">
        <v>-2.899845</v>
      </c>
      <c r="L26" s="10">
        <v>-3.0317440000000002</v>
      </c>
      <c r="M26" s="10">
        <v>-7.970135</v>
      </c>
      <c r="N26" s="10">
        <v>-1.5181789999999999</v>
      </c>
      <c r="O26" s="10">
        <v>-3.185667</v>
      </c>
      <c r="P26" s="10">
        <v>-1.278184</v>
      </c>
      <c r="Q26" s="10">
        <v>-1.988105</v>
      </c>
    </row>
    <row r="27" spans="1:17" ht="15" customHeight="1">
      <c r="A27" s="3" t="s">
        <v>1</v>
      </c>
      <c r="B27" s="19">
        <v>-6.1172779999999998</v>
      </c>
      <c r="C27" s="10">
        <v>-18.155546999999999</v>
      </c>
      <c r="D27" s="10">
        <v>-3.6035900000000001</v>
      </c>
      <c r="E27" s="10">
        <v>-7.4658959999999999</v>
      </c>
      <c r="F27" s="10">
        <v>-5.1330080000000002</v>
      </c>
      <c r="G27" s="10">
        <v>-1.9530529999999999</v>
      </c>
      <c r="H27" s="10">
        <v>-4.1809859999999999</v>
      </c>
      <c r="I27" s="10">
        <v>-3.335051</v>
      </c>
      <c r="J27" s="10">
        <v>1.5505279999999999</v>
      </c>
      <c r="K27" s="10">
        <v>3.638147</v>
      </c>
      <c r="L27" s="10">
        <v>-6.0346099999999998</v>
      </c>
      <c r="M27" s="10">
        <v>-33.194508999999996</v>
      </c>
      <c r="N27" s="10">
        <v>-16.915521999999999</v>
      </c>
      <c r="O27" s="10">
        <v>-3.20445</v>
      </c>
      <c r="P27" s="10">
        <v>-9.5083990000000007</v>
      </c>
      <c r="Q27" s="10">
        <v>-3.566138</v>
      </c>
    </row>
    <row r="28" spans="1:17" ht="15" customHeight="1">
      <c r="A28" s="6" t="s">
        <v>196</v>
      </c>
      <c r="B28" s="19">
        <v>-6.0274570000000001</v>
      </c>
      <c r="C28" s="10">
        <v>-16.186896999999998</v>
      </c>
      <c r="D28" s="10">
        <v>-2.6362559999999999</v>
      </c>
      <c r="E28" s="10">
        <v>-6.6260519999999996</v>
      </c>
      <c r="F28" s="10">
        <v>-5.0495960000000002</v>
      </c>
      <c r="G28" s="10">
        <v>-1.8749929999999999</v>
      </c>
      <c r="H28" s="10">
        <v>-0.17835500000000001</v>
      </c>
      <c r="I28" s="10">
        <v>-0.59269000000000005</v>
      </c>
      <c r="J28" s="10">
        <v>2.6399119999999998</v>
      </c>
      <c r="K28" s="10">
        <v>3.7259880000000001</v>
      </c>
      <c r="L28" s="10">
        <v>-5.9515650000000004</v>
      </c>
      <c r="M28" s="10">
        <v>-29.645997000000001</v>
      </c>
      <c r="N28" s="10">
        <v>-13.686560999999999</v>
      </c>
      <c r="O28" s="10">
        <v>-3.115262</v>
      </c>
      <c r="P28" s="10">
        <v>-9.425872</v>
      </c>
      <c r="Q28" s="10">
        <v>-3.4183020000000002</v>
      </c>
    </row>
    <row r="29" spans="1:1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</row>
    <row r="30" spans="1:17" ht="15" customHeight="1">
      <c r="A30" s="6" t="s">
        <v>198</v>
      </c>
      <c r="B30" s="19">
        <v>-8.9820999999999998E-2</v>
      </c>
      <c r="C30" s="10">
        <v>-1.96865</v>
      </c>
      <c r="D30" s="10">
        <v>-0.96733400000000003</v>
      </c>
      <c r="E30" s="10">
        <v>-0.83984400000000003</v>
      </c>
      <c r="F30" s="10">
        <v>-8.3412E-2</v>
      </c>
      <c r="G30" s="10">
        <v>-7.8060000000000004E-2</v>
      </c>
      <c r="H30" s="10">
        <v>-4.002631</v>
      </c>
      <c r="I30" s="10">
        <v>-2.7423609999999998</v>
      </c>
      <c r="J30" s="10">
        <v>-1.0893839999999999</v>
      </c>
      <c r="K30" s="10">
        <v>-8.7841000000000002E-2</v>
      </c>
      <c r="L30" s="10">
        <v>-8.3044999999999994E-2</v>
      </c>
      <c r="M30" s="10">
        <v>-3.5485120000000001</v>
      </c>
      <c r="N30" s="10">
        <v>-3.228961</v>
      </c>
      <c r="O30" s="10">
        <v>-8.9188000000000003E-2</v>
      </c>
      <c r="P30" s="10">
        <v>-8.2527000000000003E-2</v>
      </c>
      <c r="Q30" s="10">
        <v>-0.147836</v>
      </c>
    </row>
    <row r="31" spans="1:17" ht="15" customHeight="1">
      <c r="A31" s="3" t="s">
        <v>17</v>
      </c>
      <c r="B31" s="19">
        <v>5.8325000000000002E-2</v>
      </c>
      <c r="C31" s="10">
        <v>0.37068699999999999</v>
      </c>
      <c r="D31" s="10">
        <v>7.7765000000000001E-2</v>
      </c>
      <c r="E31" s="10">
        <v>0.134549</v>
      </c>
      <c r="F31" s="10">
        <v>0.105199</v>
      </c>
      <c r="G31" s="10">
        <v>5.3173999999999999E-2</v>
      </c>
      <c r="H31" s="10">
        <v>0.21908900000000001</v>
      </c>
      <c r="I31" s="10">
        <v>4.8701000000000001E-2</v>
      </c>
      <c r="J31" s="10">
        <v>9.5483999999999999E-2</v>
      </c>
      <c r="K31" s="10">
        <v>3.5151000000000002E-2</v>
      </c>
      <c r="L31" s="10">
        <v>3.9752999999999997E-2</v>
      </c>
      <c r="M31" s="10">
        <v>0.238901</v>
      </c>
      <c r="N31" s="10">
        <v>6.3399999999999998E-2</v>
      </c>
      <c r="O31" s="10">
        <v>8.7814000000000003E-2</v>
      </c>
      <c r="P31" s="10">
        <v>4.9979000000000003E-2</v>
      </c>
      <c r="Q31" s="10">
        <v>3.7707999999999998E-2</v>
      </c>
    </row>
    <row r="32" spans="1:17" ht="15" customHeight="1">
      <c r="A32" s="13" t="s">
        <v>45</v>
      </c>
      <c r="B32" s="272">
        <v>77.445740000000001</v>
      </c>
      <c r="C32" s="276">
        <v>355.24418600000001</v>
      </c>
      <c r="D32" s="276">
        <v>98.376581999999999</v>
      </c>
      <c r="E32" s="276">
        <v>92.234813000000003</v>
      </c>
      <c r="F32" s="276">
        <v>90.920278999999994</v>
      </c>
      <c r="G32" s="276">
        <v>73.712512000000004</v>
      </c>
      <c r="H32" s="12">
        <v>318.30659000000003</v>
      </c>
      <c r="I32" s="276">
        <v>73.799486999999999</v>
      </c>
      <c r="J32" s="12">
        <v>87.517902000000007</v>
      </c>
      <c r="K32" s="12">
        <v>100.261331</v>
      </c>
      <c r="L32" s="12">
        <v>56.728040999999997</v>
      </c>
      <c r="M32" s="12">
        <v>164.438558</v>
      </c>
      <c r="N32" s="12">
        <v>49.241115000000001</v>
      </c>
      <c r="O32" s="12">
        <v>63.085787000000003</v>
      </c>
      <c r="P32" s="12">
        <v>30.653963999999998</v>
      </c>
      <c r="Q32" s="12">
        <v>21.457692000000002</v>
      </c>
    </row>
    <row r="33" spans="1:17" ht="15" customHeight="1">
      <c r="A33" s="212" t="s">
        <v>9</v>
      </c>
      <c r="B33" s="20">
        <v>-11.371677999999999</v>
      </c>
      <c r="C33" s="14">
        <v>-50.745009000000003</v>
      </c>
      <c r="D33" s="14">
        <v>-13.589464</v>
      </c>
      <c r="E33" s="14">
        <v>-12.063946</v>
      </c>
      <c r="F33" s="14">
        <v>-14.431730999999999</v>
      </c>
      <c r="G33" s="14">
        <v>-10.659867999999999</v>
      </c>
      <c r="H33" s="14">
        <v>-31.930005999999999</v>
      </c>
      <c r="I33" s="14">
        <v>-7.1976930000000001</v>
      </c>
      <c r="J33" s="14">
        <v>-8.7740690000000008</v>
      </c>
      <c r="K33" s="14">
        <v>-10.356268</v>
      </c>
      <c r="L33" s="14">
        <v>-5.6019759999999996</v>
      </c>
      <c r="M33" s="14">
        <v>-16.277011000000002</v>
      </c>
      <c r="N33" s="14">
        <v>-4.1007699999999998</v>
      </c>
      <c r="O33" s="14">
        <v>-6.6058339999999998</v>
      </c>
      <c r="P33" s="14">
        <v>-3.2566190000000002</v>
      </c>
      <c r="Q33" s="14">
        <v>-2.3137880000000002</v>
      </c>
    </row>
    <row r="34" spans="1:17" ht="15" customHeight="1">
      <c r="A34" s="13" t="s">
        <v>46</v>
      </c>
      <c r="B34" s="272">
        <v>66.074061999999998</v>
      </c>
      <c r="C34" s="276">
        <v>304.49917699999997</v>
      </c>
      <c r="D34" s="276">
        <v>84.787118000000007</v>
      </c>
      <c r="E34" s="276">
        <v>80.170867000000001</v>
      </c>
      <c r="F34" s="276">
        <v>76.488547999999994</v>
      </c>
      <c r="G34" s="276">
        <v>63.052644000000001</v>
      </c>
      <c r="H34" s="12">
        <v>286.37658399999998</v>
      </c>
      <c r="I34" s="276">
        <v>66.601793999999998</v>
      </c>
      <c r="J34" s="12">
        <v>78.743832999999995</v>
      </c>
      <c r="K34" s="12">
        <v>89.905062999999998</v>
      </c>
      <c r="L34" s="12">
        <v>51.126064999999997</v>
      </c>
      <c r="M34" s="12">
        <v>148.16154700000001</v>
      </c>
      <c r="N34" s="12">
        <v>45.140345000000003</v>
      </c>
      <c r="O34" s="12">
        <v>56.479953000000002</v>
      </c>
      <c r="P34" s="12">
        <v>27.397345000000001</v>
      </c>
      <c r="Q34" s="12">
        <v>19.143903999999999</v>
      </c>
    </row>
    <row r="35" spans="1:17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</row>
    <row r="36" spans="1:17" ht="15" customHeight="1">
      <c r="A36" s="213" t="s">
        <v>11</v>
      </c>
      <c r="B36" s="214">
        <v>66.074061999999998</v>
      </c>
      <c r="C36" s="21">
        <v>304.49917699999997</v>
      </c>
      <c r="D36" s="21">
        <v>84.787118000000007</v>
      </c>
      <c r="E36" s="21">
        <v>80.170867000000001</v>
      </c>
      <c r="F36" s="21">
        <v>76.488547999999994</v>
      </c>
      <c r="G36" s="21">
        <v>63.052644000000001</v>
      </c>
      <c r="H36" s="21">
        <v>286.37658399999998</v>
      </c>
      <c r="I36" s="21">
        <v>66.601793999999998</v>
      </c>
      <c r="J36" s="21">
        <v>78.743832999999995</v>
      </c>
      <c r="K36" s="21">
        <v>89.905062999999998</v>
      </c>
      <c r="L36" s="21">
        <v>51.126064999999997</v>
      </c>
      <c r="M36" s="21">
        <v>148.16154700000001</v>
      </c>
      <c r="N36" s="21">
        <v>45.140345000000003</v>
      </c>
      <c r="O36" s="21">
        <v>56.479953000000002</v>
      </c>
      <c r="P36" s="21">
        <v>27.397345000000001</v>
      </c>
      <c r="Q36" s="21">
        <v>19.143903999999999</v>
      </c>
    </row>
    <row r="37" spans="1:17" ht="15" customHeight="1">
      <c r="A37" s="211" t="s">
        <v>2</v>
      </c>
      <c r="B37" s="19">
        <v>53.924881999999997</v>
      </c>
      <c r="C37" s="10">
        <v>263.19890299999997</v>
      </c>
      <c r="D37" s="10">
        <v>76.484513000000007</v>
      </c>
      <c r="E37" s="10">
        <v>68.961836000000005</v>
      </c>
      <c r="F37" s="10">
        <v>67.462771000000004</v>
      </c>
      <c r="G37" s="10">
        <v>50.289783</v>
      </c>
      <c r="H37" s="10">
        <v>250.43221299999999</v>
      </c>
      <c r="I37" s="10">
        <v>62.148271000000001</v>
      </c>
      <c r="J37" s="10">
        <v>68.719683000000003</v>
      </c>
      <c r="K37" s="10">
        <v>80.113623000000004</v>
      </c>
      <c r="L37" s="10">
        <v>39.450636000000003</v>
      </c>
      <c r="M37" s="10">
        <v>125.231757</v>
      </c>
      <c r="N37" s="10">
        <v>41.324072000000001</v>
      </c>
      <c r="O37" s="10">
        <v>53.058653</v>
      </c>
      <c r="P37" s="10">
        <v>21.719918</v>
      </c>
      <c r="Q37" s="10">
        <v>9.1291139999999995</v>
      </c>
    </row>
    <row r="38" spans="1:17" ht="15" customHeight="1">
      <c r="A38" s="211" t="s">
        <v>3</v>
      </c>
      <c r="B38" s="19">
        <v>12.149179999999999</v>
      </c>
      <c r="C38" s="10">
        <v>41.300274000000002</v>
      </c>
      <c r="D38" s="10">
        <v>8.3026049999999998</v>
      </c>
      <c r="E38" s="10">
        <v>11.209031</v>
      </c>
      <c r="F38" s="10">
        <v>9.0257769999999997</v>
      </c>
      <c r="G38" s="10">
        <v>12.762860999999999</v>
      </c>
      <c r="H38" s="10">
        <v>35.944370999999997</v>
      </c>
      <c r="I38" s="10">
        <v>4.4535229999999997</v>
      </c>
      <c r="J38" s="10">
        <v>10.024150000000001</v>
      </c>
      <c r="K38" s="10">
        <v>9.7914399999999997</v>
      </c>
      <c r="L38" s="10">
        <v>11.675428999999999</v>
      </c>
      <c r="M38" s="10">
        <v>22.929790000000001</v>
      </c>
      <c r="N38" s="10">
        <v>3.8162729999999998</v>
      </c>
      <c r="O38" s="10">
        <v>3.4213</v>
      </c>
      <c r="P38" s="10">
        <v>5.6774269999999998</v>
      </c>
      <c r="Q38" s="10">
        <v>10.01479</v>
      </c>
    </row>
    <row r="39" spans="1:17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7" ht="15" customHeight="1">
      <c r="A40" s="6" t="s">
        <v>199</v>
      </c>
      <c r="B40" s="19">
        <v>11401.364014000001</v>
      </c>
      <c r="C40" s="10">
        <v>11097.532101999999</v>
      </c>
      <c r="D40" s="10">
        <v>11097.532101999999</v>
      </c>
      <c r="E40" s="10">
        <v>10503.176221</v>
      </c>
      <c r="F40" s="10">
        <v>10181.509295</v>
      </c>
      <c r="G40" s="10">
        <v>9863.5454289999998</v>
      </c>
      <c r="H40" s="10">
        <v>9622.5082920000004</v>
      </c>
      <c r="I40" s="10">
        <v>9622.5082920000004</v>
      </c>
      <c r="J40" s="10">
        <v>9222.744428</v>
      </c>
      <c r="K40" s="10">
        <v>8958.7664729999997</v>
      </c>
      <c r="L40" s="10">
        <v>8708.4362660000006</v>
      </c>
      <c r="M40" s="10">
        <v>8709.4295249999996</v>
      </c>
      <c r="N40" s="10">
        <v>8709.4295249999996</v>
      </c>
      <c r="O40" s="10">
        <v>8454</v>
      </c>
      <c r="P40" s="10">
        <v>4387.1000000000004</v>
      </c>
      <c r="Q40" s="10">
        <v>4136</v>
      </c>
    </row>
    <row r="41" spans="1:17" ht="15" customHeight="1">
      <c r="A41" s="211" t="s">
        <v>200</v>
      </c>
      <c r="B41" s="19">
        <v>3240.6375109999999</v>
      </c>
      <c r="C41" s="10">
        <v>3068.4520969999999</v>
      </c>
      <c r="D41" s="10">
        <v>3068.4520969999999</v>
      </c>
      <c r="E41" s="10">
        <v>2616.0256770000001</v>
      </c>
      <c r="F41" s="10">
        <v>2455.87653</v>
      </c>
      <c r="G41" s="10">
        <v>2311.9526110000002</v>
      </c>
      <c r="H41" s="10">
        <v>2178.3893149999999</v>
      </c>
      <c r="I41" s="10">
        <v>2178.3893149999999</v>
      </c>
      <c r="J41" s="10">
        <v>2035.2012010000001</v>
      </c>
      <c r="K41" s="10">
        <v>1941.7680439999999</v>
      </c>
      <c r="L41" s="10">
        <v>1887.694317</v>
      </c>
      <c r="M41" s="10">
        <v>1842.7316060000001</v>
      </c>
      <c r="N41" s="10">
        <v>1842.7316060000001</v>
      </c>
      <c r="O41" s="10">
        <v>1751.2276830000001</v>
      </c>
      <c r="P41" s="10">
        <v>934.91392900000005</v>
      </c>
      <c r="Q41" s="10">
        <v>892.45820300000003</v>
      </c>
    </row>
    <row r="42" spans="1:17" ht="15" customHeight="1">
      <c r="A42" s="6" t="s">
        <v>49</v>
      </c>
      <c r="B42" s="19">
        <v>13810.804985999999</v>
      </c>
      <c r="C42" s="10">
        <v>13865.064958999999</v>
      </c>
      <c r="D42" s="10">
        <v>13865.064958999999</v>
      </c>
      <c r="E42" s="10">
        <v>13373.012871000001</v>
      </c>
      <c r="F42" s="10">
        <v>13233.522532999999</v>
      </c>
      <c r="G42" s="10">
        <v>13295.440296999999</v>
      </c>
      <c r="H42" s="10">
        <v>13241.453468</v>
      </c>
      <c r="I42" s="10">
        <v>13241.453468</v>
      </c>
      <c r="J42" s="10">
        <v>12587.735264000001</v>
      </c>
      <c r="K42" s="10">
        <v>12198.702857</v>
      </c>
      <c r="L42" s="10">
        <v>12119.323582000001</v>
      </c>
      <c r="M42" s="10">
        <v>12025.913461</v>
      </c>
      <c r="N42" s="10">
        <v>12025.913461</v>
      </c>
      <c r="O42" s="10">
        <v>11396.10298</v>
      </c>
      <c r="P42" s="10">
        <v>6551.3837439999998</v>
      </c>
      <c r="Q42" s="10">
        <v>6564.7343780000001</v>
      </c>
    </row>
    <row r="43" spans="1:17" ht="21.5" customHeight="1">
      <c r="A43" s="15" t="s">
        <v>213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7" ht="15" customHeight="1">
      <c r="A44" s="6" t="s">
        <v>201</v>
      </c>
      <c r="B44" s="19">
        <v>416.28886</v>
      </c>
      <c r="C44" s="10">
        <v>416.87836099999998</v>
      </c>
      <c r="D44" s="10">
        <v>416.87836099999998</v>
      </c>
      <c r="E44" s="10">
        <v>401.85950600000001</v>
      </c>
      <c r="F44" s="10">
        <v>387.44390099999998</v>
      </c>
      <c r="G44" s="10">
        <v>363.553087</v>
      </c>
      <c r="H44" s="10">
        <v>352.96345200000002</v>
      </c>
      <c r="I44" s="10">
        <v>352.96345200000002</v>
      </c>
      <c r="J44" s="10">
        <v>318.88741099999999</v>
      </c>
      <c r="K44" s="10">
        <v>302.87929700000001</v>
      </c>
      <c r="L44" s="10">
        <v>269.10767099999998</v>
      </c>
      <c r="M44" s="10">
        <v>263.90742699999998</v>
      </c>
      <c r="N44" s="10">
        <v>263.90742699999998</v>
      </c>
      <c r="O44" s="10">
        <v>245.044656</v>
      </c>
      <c r="P44" s="10">
        <v>249.34796499999999</v>
      </c>
      <c r="Q44" s="10">
        <v>264.359512</v>
      </c>
    </row>
    <row r="45" spans="1:17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</row>
    <row r="46" spans="1:17" ht="15" customHeight="1">
      <c r="A46" s="211" t="s">
        <v>203</v>
      </c>
      <c r="B46" s="19">
        <v>416.28886</v>
      </c>
      <c r="C46" s="10">
        <v>416.87836099999998</v>
      </c>
      <c r="D46" s="10">
        <v>416.87836099999998</v>
      </c>
      <c r="E46" s="10">
        <v>401.85950600000001</v>
      </c>
      <c r="F46" s="10">
        <v>387.44390099999998</v>
      </c>
      <c r="G46" s="10">
        <v>363.553087</v>
      </c>
      <c r="H46" s="10">
        <v>352.96345200000002</v>
      </c>
      <c r="I46" s="10">
        <v>352.96345200000002</v>
      </c>
      <c r="J46" s="10">
        <v>318.88741099999999</v>
      </c>
      <c r="K46" s="10">
        <v>302.87929700000001</v>
      </c>
      <c r="L46" s="10">
        <v>269.10767099999998</v>
      </c>
      <c r="M46" s="10">
        <v>263.90742699999998</v>
      </c>
      <c r="N46" s="10">
        <v>263.90742699999998</v>
      </c>
      <c r="O46" s="10">
        <v>245.044656</v>
      </c>
      <c r="P46" s="10">
        <v>249.34796499999999</v>
      </c>
      <c r="Q46" s="10">
        <v>264.359512</v>
      </c>
    </row>
    <row r="47" spans="1:17" ht="15" customHeight="1">
      <c r="A47" s="17" t="s">
        <v>204</v>
      </c>
      <c r="B47" s="32">
        <v>193.589598</v>
      </c>
      <c r="C47" s="1">
        <v>187.736243</v>
      </c>
      <c r="D47" s="1">
        <v>187.736243</v>
      </c>
      <c r="E47" s="1">
        <v>182.08982599999999</v>
      </c>
      <c r="F47" s="1">
        <v>175.66313299999999</v>
      </c>
      <c r="G47" s="1">
        <v>169.26459399999999</v>
      </c>
      <c r="H47" s="1">
        <v>170.825298</v>
      </c>
      <c r="I47" s="1">
        <v>170.825298</v>
      </c>
      <c r="J47" s="10">
        <v>162.41103699999999</v>
      </c>
      <c r="K47" s="10">
        <v>155.85064800000001</v>
      </c>
      <c r="L47" s="10">
        <v>153.65768399999999</v>
      </c>
      <c r="M47" s="10">
        <v>152.823002</v>
      </c>
      <c r="N47" s="10">
        <v>152.823002</v>
      </c>
      <c r="O47" s="10">
        <v>148.18285800000001</v>
      </c>
      <c r="P47" s="10">
        <v>145.04365799999999</v>
      </c>
      <c r="Q47" s="10">
        <v>141.60490300000001</v>
      </c>
    </row>
    <row r="48" spans="1:17" ht="21.5" customHeight="1">
      <c r="A48" s="15" t="s">
        <v>48</v>
      </c>
      <c r="B48" s="273"/>
      <c r="C48" s="277"/>
      <c r="D48" s="277"/>
      <c r="E48" s="277"/>
      <c r="F48" s="277"/>
      <c r="G48" s="277"/>
      <c r="H48" s="16"/>
      <c r="I48" s="277"/>
      <c r="J48" s="16"/>
      <c r="K48" s="16"/>
      <c r="L48" s="16"/>
      <c r="M48" s="16"/>
      <c r="N48" s="16"/>
      <c r="O48" s="16"/>
      <c r="P48" s="16"/>
      <c r="Q48" s="16"/>
    </row>
    <row r="49" spans="1:18" ht="15" customHeight="1">
      <c r="A49" s="6" t="s">
        <v>225</v>
      </c>
      <c r="B49" s="32">
        <v>9405.1981070000002</v>
      </c>
      <c r="C49" s="1">
        <v>9147.6170399999992</v>
      </c>
      <c r="D49" s="1">
        <v>9147.6170399999992</v>
      </c>
      <c r="E49" s="1">
        <v>8498.6303220000009</v>
      </c>
      <c r="F49" s="1">
        <v>8778.2497019999992</v>
      </c>
      <c r="G49" s="1">
        <v>8623.0188770000004</v>
      </c>
      <c r="H49" s="1">
        <v>8423.15121</v>
      </c>
      <c r="I49" s="1">
        <v>8423.15121</v>
      </c>
      <c r="J49" s="1">
        <v>7892.422219</v>
      </c>
      <c r="K49" s="1">
        <v>7764.6042630000002</v>
      </c>
      <c r="L49" s="1">
        <v>7513.4689969999999</v>
      </c>
      <c r="M49" s="1">
        <v>7397.472957</v>
      </c>
      <c r="N49" s="1">
        <v>7397.472957</v>
      </c>
      <c r="O49" s="1">
        <v>7345.1524600000002</v>
      </c>
      <c r="P49" s="1">
        <v>3810.879997</v>
      </c>
      <c r="Q49" s="1">
        <v>3550.905632</v>
      </c>
      <c r="R49" s="10"/>
    </row>
    <row r="50" spans="1:18" ht="15" customHeight="1">
      <c r="A50" s="6" t="s">
        <v>226</v>
      </c>
      <c r="B50" s="32">
        <v>92.323779999999999</v>
      </c>
      <c r="C50" s="1">
        <v>90.691051000000002</v>
      </c>
      <c r="D50" s="1">
        <v>90.691051000000002</v>
      </c>
      <c r="E50" s="1">
        <v>88.877213999999995</v>
      </c>
      <c r="F50" s="1">
        <v>85.003575999999995</v>
      </c>
      <c r="G50" s="1">
        <v>82.535829000000007</v>
      </c>
      <c r="H50" s="1">
        <v>79.995942999999997</v>
      </c>
      <c r="I50" s="1">
        <v>79.995942999999997</v>
      </c>
      <c r="J50" s="1">
        <v>77.439268999999996</v>
      </c>
      <c r="K50" s="1">
        <v>81.507461000000006</v>
      </c>
      <c r="L50" s="1">
        <v>73.210487000000001</v>
      </c>
      <c r="M50" s="1">
        <v>72.966954000000001</v>
      </c>
      <c r="N50" s="1">
        <v>72.966954000000001</v>
      </c>
      <c r="O50" s="1">
        <v>69.754292000000007</v>
      </c>
      <c r="P50" s="1">
        <v>70.311066999999994</v>
      </c>
      <c r="Q50" s="1">
        <v>73.080360999999996</v>
      </c>
    </row>
    <row r="51" spans="1:18" ht="15" customHeight="1">
      <c r="A51" s="6" t="s">
        <v>227</v>
      </c>
      <c r="B51" s="32">
        <v>1115.6093340416001</v>
      </c>
      <c r="C51" s="1">
        <v>1089.610831768</v>
      </c>
      <c r="D51" s="1">
        <v>1089.610831768</v>
      </c>
      <c r="E51" s="1">
        <v>1016.9276451624</v>
      </c>
      <c r="F51" s="1">
        <v>1043.5884434584</v>
      </c>
      <c r="G51" s="1">
        <v>1024.1694903683999</v>
      </c>
      <c r="H51" s="1">
        <v>1035.181290214</v>
      </c>
      <c r="I51" s="1">
        <v>1035.181290214</v>
      </c>
      <c r="J51" s="1">
        <v>972.4399486346</v>
      </c>
      <c r="K51" s="1">
        <v>962.01358442419996</v>
      </c>
      <c r="L51" s="1">
        <v>925.23787125980004</v>
      </c>
      <c r="M51" s="1">
        <v>911.84038732379997</v>
      </c>
      <c r="N51" s="1">
        <v>911.84038732379997</v>
      </c>
      <c r="O51" s="1">
        <v>902.69458096400001</v>
      </c>
      <c r="P51" s="1">
        <v>502.46485865979997</v>
      </c>
      <c r="Q51" s="1">
        <v>456.93325981919998</v>
      </c>
    </row>
    <row r="52" spans="1:18" ht="15" customHeight="1">
      <c r="A52" s="6" t="s">
        <v>228</v>
      </c>
      <c r="B52" s="210">
        <v>0.24009900000000001</v>
      </c>
      <c r="C52" s="60">
        <v>0.29425299999999999</v>
      </c>
      <c r="D52" s="60">
        <v>0.29425299999999999</v>
      </c>
      <c r="E52" s="60">
        <v>0.28688999999999998</v>
      </c>
      <c r="F52" s="60">
        <v>0.27293600000000001</v>
      </c>
      <c r="G52" s="60">
        <v>0.249223</v>
      </c>
      <c r="H52" s="60">
        <v>0.298016</v>
      </c>
      <c r="I52" s="60">
        <v>0.298016</v>
      </c>
      <c r="J52" s="60">
        <v>0.310784</v>
      </c>
      <c r="K52" s="60">
        <v>0.30230800000000002</v>
      </c>
      <c r="L52" s="60">
        <v>0.22264100000000001</v>
      </c>
      <c r="M52" s="60">
        <v>0.22741900000000001</v>
      </c>
      <c r="N52" s="60">
        <v>0.22741900000000001</v>
      </c>
      <c r="O52" s="60">
        <v>0.23424400000000001</v>
      </c>
      <c r="P52" s="60">
        <v>0.19352900000000001</v>
      </c>
      <c r="Q52" s="60">
        <v>0.14929999999999999</v>
      </c>
    </row>
    <row r="53" spans="1:18" ht="15" customHeight="1">
      <c r="A53" s="223" t="s">
        <v>229</v>
      </c>
      <c r="B53" s="210">
        <v>0.36724499999999999</v>
      </c>
      <c r="C53" s="60">
        <v>0.40018999999999999</v>
      </c>
      <c r="D53" s="60">
        <v>0.40018999999999999</v>
      </c>
      <c r="E53" s="60">
        <v>0.39609100000000003</v>
      </c>
      <c r="F53" s="60">
        <v>0.39801799999999998</v>
      </c>
      <c r="G53" s="60">
        <v>0.40068500000000001</v>
      </c>
      <c r="H53" s="60">
        <v>0.42085299999999998</v>
      </c>
      <c r="I53" s="60">
        <v>0.42085299999999998</v>
      </c>
      <c r="J53" s="60">
        <v>0.40844999999999998</v>
      </c>
      <c r="K53" s="60">
        <v>0.39661800000000003</v>
      </c>
      <c r="L53" s="60">
        <v>0.40248400000000001</v>
      </c>
      <c r="M53" s="60">
        <v>0.43427900000000003</v>
      </c>
      <c r="N53" s="60">
        <v>0.43427900000000003</v>
      </c>
      <c r="O53" s="60">
        <v>0.42647699999999999</v>
      </c>
      <c r="P53" s="60">
        <v>0.42702499999999999</v>
      </c>
      <c r="Q53" s="60">
        <v>0.451264</v>
      </c>
    </row>
    <row r="54" spans="1:18" ht="15" customHeight="1" thickBot="1">
      <c r="A54" s="9" t="s">
        <v>230</v>
      </c>
      <c r="B54" s="217">
        <v>0.84709400000000001</v>
      </c>
      <c r="C54" s="218">
        <v>0.85695299999999996</v>
      </c>
      <c r="D54" s="218">
        <v>0.85695299999999996</v>
      </c>
      <c r="E54" s="218">
        <v>0.84628599999999998</v>
      </c>
      <c r="F54" s="218">
        <v>0.83222700000000005</v>
      </c>
      <c r="G54" s="218">
        <v>0.78553099999999998</v>
      </c>
      <c r="H54" s="218">
        <v>0.87331400000000003</v>
      </c>
      <c r="I54" s="218">
        <v>0.87331400000000003</v>
      </c>
      <c r="J54" s="218">
        <v>0.83472299999999999</v>
      </c>
      <c r="K54" s="218">
        <v>0.81944399999999995</v>
      </c>
      <c r="L54" s="218">
        <v>0.79264699999999999</v>
      </c>
      <c r="M54" s="218">
        <v>0.90085499999999996</v>
      </c>
      <c r="N54" s="218">
        <v>0.90085499999999996</v>
      </c>
      <c r="O54" s="218">
        <v>0.856993</v>
      </c>
      <c r="P54" s="218">
        <v>0.82254700000000003</v>
      </c>
      <c r="Q54" s="218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R47"/>
  <sheetViews>
    <sheetView showGridLines="0" zoomScale="90" zoomScaleNormal="90" workbookViewId="0">
      <pane xSplit="1" ySplit="6" topLeftCell="B7" activePane="bottomRight" state="frozen"/>
      <selection pane="topRight" activeCell="D1" sqref="D1"/>
      <selection pane="bottomLeft" activeCell="A7" sqref="A7"/>
      <selection pane="bottomRight" activeCell="U38" sqref="U38"/>
    </sheetView>
  </sheetViews>
  <sheetFormatPr defaultColWidth="8.81640625" defaultRowHeight="12.5"/>
  <cols>
    <col min="1" max="1" width="61.6328125" customWidth="1"/>
    <col min="2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-73.376622999999995</v>
      </c>
      <c r="C8" s="10">
        <v>-319.15820300000001</v>
      </c>
      <c r="D8" s="10">
        <v>-67.688321000000002</v>
      </c>
      <c r="E8" s="10">
        <v>-79.988962000000001</v>
      </c>
      <c r="F8" s="10">
        <v>-92.339060000000003</v>
      </c>
      <c r="G8" s="10">
        <v>-79.141859999999994</v>
      </c>
      <c r="H8" s="10">
        <v>-225.18349599999999</v>
      </c>
      <c r="I8" s="10">
        <v>-78.909794000000005</v>
      </c>
      <c r="J8" s="10">
        <v>-41.464852</v>
      </c>
      <c r="K8" s="10">
        <v>-65.920165999999995</v>
      </c>
      <c r="L8" s="10">
        <v>-38.888683999999998</v>
      </c>
      <c r="M8" s="10">
        <v>133.858788</v>
      </c>
      <c r="N8" s="10">
        <v>11.140561</v>
      </c>
      <c r="O8" s="10">
        <v>32.38982</v>
      </c>
      <c r="P8" s="10">
        <v>37.091751000000002</v>
      </c>
      <c r="Q8" s="10">
        <v>53.236656000000004</v>
      </c>
      <c r="R8" s="10"/>
    </row>
    <row r="9" spans="1:18" ht="15" customHeight="1">
      <c r="A9" s="5" t="s">
        <v>185</v>
      </c>
      <c r="B9" s="19">
        <v>3.04758</v>
      </c>
      <c r="C9" s="10">
        <v>14.450288</v>
      </c>
      <c r="D9" s="10">
        <v>3.549906</v>
      </c>
      <c r="E9" s="10">
        <v>3.6892749999999999</v>
      </c>
      <c r="F9" s="10">
        <v>3.6253709999999999</v>
      </c>
      <c r="G9" s="10">
        <v>3.5857359999999998</v>
      </c>
      <c r="H9" s="10">
        <v>14.094911</v>
      </c>
      <c r="I9" s="10">
        <v>3.6124309999999999</v>
      </c>
      <c r="J9" s="10">
        <v>4.2961289999999996</v>
      </c>
      <c r="K9" s="10">
        <v>3.9702259999999998</v>
      </c>
      <c r="L9" s="10">
        <v>2.2161249999999999</v>
      </c>
      <c r="M9" s="10">
        <v>15.719072000000001</v>
      </c>
      <c r="N9" s="10">
        <v>4.0689820000000001</v>
      </c>
      <c r="O9" s="10">
        <v>4.2987529999999996</v>
      </c>
      <c r="P9" s="10">
        <v>4.2569270000000001</v>
      </c>
      <c r="Q9" s="10">
        <v>3.0944099999999999</v>
      </c>
    </row>
    <row r="10" spans="1:18" ht="15" customHeight="1">
      <c r="A10" s="6" t="s">
        <v>186</v>
      </c>
      <c r="B10" s="19">
        <v>3.04758</v>
      </c>
      <c r="C10" s="10">
        <v>14.450288</v>
      </c>
      <c r="D10" s="10">
        <v>3.549906</v>
      </c>
      <c r="E10" s="10">
        <v>3.6892749999999999</v>
      </c>
      <c r="F10" s="10">
        <v>3.6253709999999999</v>
      </c>
      <c r="G10" s="10">
        <v>3.5857359999999998</v>
      </c>
      <c r="H10" s="10">
        <v>14.094911</v>
      </c>
      <c r="I10" s="10">
        <v>3.6101709999999998</v>
      </c>
      <c r="J10" s="10">
        <v>4.2972099999999998</v>
      </c>
      <c r="K10" s="10">
        <v>3.9714049999999999</v>
      </c>
      <c r="L10" s="10">
        <v>2.2161249999999999</v>
      </c>
      <c r="M10" s="10">
        <v>15.719072000000001</v>
      </c>
      <c r="N10" s="10">
        <v>4.0689820000000001</v>
      </c>
      <c r="O10" s="10">
        <v>4.2987529999999996</v>
      </c>
      <c r="P10" s="10">
        <v>4.2569270000000001</v>
      </c>
      <c r="Q10" s="10">
        <v>3.0944099999999999</v>
      </c>
    </row>
    <row r="11" spans="1:18" ht="15" customHeight="1">
      <c r="A11" s="6" t="s">
        <v>187</v>
      </c>
      <c r="B11" s="19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2.2599999999999999E-3</v>
      </c>
      <c r="J11" s="10">
        <v>-1.0809999999999999E-3</v>
      </c>
      <c r="K11" s="10">
        <v>-1.1789999999999999E-3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</row>
    <row r="12" spans="1:18" ht="15" customHeight="1">
      <c r="A12" s="3" t="s">
        <v>5</v>
      </c>
      <c r="B12" s="19">
        <v>0.34205400000000002</v>
      </c>
      <c r="C12" s="10">
        <v>4.0693270000000004</v>
      </c>
      <c r="D12" s="10">
        <v>0.42762</v>
      </c>
      <c r="E12" s="10">
        <v>2.0258790000000002</v>
      </c>
      <c r="F12" s="10">
        <v>1.3459460000000001</v>
      </c>
      <c r="G12" s="10">
        <v>0.26988200000000001</v>
      </c>
      <c r="H12" s="10">
        <v>3.874641</v>
      </c>
      <c r="I12" s="10">
        <v>0.55349199999999998</v>
      </c>
      <c r="J12" s="10">
        <v>1.7933269999999999</v>
      </c>
      <c r="K12" s="10">
        <v>1.1709639999999999</v>
      </c>
      <c r="L12" s="10">
        <v>0.35685800000000001</v>
      </c>
      <c r="M12" s="10">
        <v>3.831909</v>
      </c>
      <c r="N12" s="10">
        <v>0.35012199999999999</v>
      </c>
      <c r="O12" s="10">
        <v>1.6426719999999999</v>
      </c>
      <c r="P12" s="10">
        <v>1.557966</v>
      </c>
      <c r="Q12" s="10">
        <v>0.28114899999999998</v>
      </c>
    </row>
    <row r="13" spans="1:18" ht="25">
      <c r="A13" s="279" t="s">
        <v>312</v>
      </c>
      <c r="B13" s="19">
        <v>-0.43601099999999998</v>
      </c>
      <c r="C13" s="10">
        <v>47.847844000000002</v>
      </c>
      <c r="D13" s="10">
        <v>3.6516829999999998</v>
      </c>
      <c r="E13" s="10">
        <v>3.7735430000000001</v>
      </c>
      <c r="F13" s="10">
        <v>41.903281999999997</v>
      </c>
      <c r="G13" s="10">
        <v>-1.480664</v>
      </c>
      <c r="H13" s="10">
        <v>88.213573999999994</v>
      </c>
      <c r="I13" s="10">
        <v>24.517720000000001</v>
      </c>
      <c r="J13" s="10">
        <v>13.420458</v>
      </c>
      <c r="K13" s="10">
        <v>32.614091000000002</v>
      </c>
      <c r="L13" s="10">
        <v>17.661304999999999</v>
      </c>
      <c r="M13" s="10">
        <v>-7.8276110000000001</v>
      </c>
      <c r="N13" s="10">
        <v>8.1621550000000003</v>
      </c>
      <c r="O13" s="10">
        <v>3.8185670000000003</v>
      </c>
      <c r="P13" s="10">
        <v>-11.826105999999999</v>
      </c>
      <c r="Q13" s="10">
        <v>-7.982227</v>
      </c>
    </row>
    <row r="14" spans="1:18" ht="15" customHeight="1">
      <c r="A14" s="18" t="s">
        <v>6</v>
      </c>
      <c r="B14" s="19">
        <v>-1.020316</v>
      </c>
      <c r="C14" s="10">
        <v>-3.5350009999999998</v>
      </c>
      <c r="D14" s="10">
        <v>-0.96745499999999995</v>
      </c>
      <c r="E14" s="10">
        <v>-0.64817599999999997</v>
      </c>
      <c r="F14" s="10">
        <v>-0.67253200000000002</v>
      </c>
      <c r="G14" s="10">
        <v>-1.2468379999999999</v>
      </c>
      <c r="H14" s="10">
        <v>-5.5356199999999998</v>
      </c>
      <c r="I14" s="10">
        <v>-1.3848130000000001</v>
      </c>
      <c r="J14" s="10">
        <v>-0.66226399999999996</v>
      </c>
      <c r="K14" s="10">
        <v>-1.590455</v>
      </c>
      <c r="L14" s="10">
        <v>-1.898088</v>
      </c>
      <c r="M14" s="10">
        <v>-4.9818749999999996</v>
      </c>
      <c r="N14" s="10">
        <v>-2.5330789999999999</v>
      </c>
      <c r="O14" s="10">
        <v>-2.0343040000000001</v>
      </c>
      <c r="P14" s="10">
        <v>-1.7512799999999999</v>
      </c>
      <c r="Q14" s="10">
        <v>1.3367880000000001</v>
      </c>
    </row>
    <row r="15" spans="1:18" ht="15" customHeight="1">
      <c r="A15" s="7" t="s">
        <v>42</v>
      </c>
      <c r="B15" s="19">
        <v>-0.83157199999999998</v>
      </c>
      <c r="C15" s="10">
        <v>-16.872236000000001</v>
      </c>
      <c r="D15" s="10">
        <v>-2.4454340000000001</v>
      </c>
      <c r="E15" s="10">
        <v>-4.4917629999999997</v>
      </c>
      <c r="F15" s="10">
        <v>-2.8427069999999999</v>
      </c>
      <c r="G15" s="10">
        <v>-7.0923319999999999</v>
      </c>
      <c r="H15" s="10">
        <v>400.21177699999998</v>
      </c>
      <c r="I15" s="10">
        <v>-0.85341599999999995</v>
      </c>
      <c r="J15" s="10">
        <v>0.85015200000000002</v>
      </c>
      <c r="K15" s="10">
        <v>-4.0479810000000001</v>
      </c>
      <c r="L15" s="10">
        <v>404.26302199999998</v>
      </c>
      <c r="M15" s="10">
        <v>-4.5077059999999998</v>
      </c>
      <c r="N15" s="10">
        <v>-1.40656</v>
      </c>
      <c r="O15" s="10">
        <v>7.9352539999999996</v>
      </c>
      <c r="P15" s="10">
        <v>-6.0365310000000001</v>
      </c>
      <c r="Q15" s="10">
        <v>-4.9998690000000003</v>
      </c>
    </row>
    <row r="16" spans="1:18" ht="15" customHeight="1">
      <c r="A16" s="13" t="s">
        <v>44</v>
      </c>
      <c r="B16" s="272">
        <v>-72.274888000000004</v>
      </c>
      <c r="C16" s="276">
        <v>-273.19798100000003</v>
      </c>
      <c r="D16" s="276">
        <v>-63.472000999999999</v>
      </c>
      <c r="E16" s="276">
        <v>-75.640203999999997</v>
      </c>
      <c r="F16" s="276">
        <v>-48.979700000000001</v>
      </c>
      <c r="G16" s="276">
        <v>-85.106076000000002</v>
      </c>
      <c r="H16" s="12">
        <v>275.67578700000001</v>
      </c>
      <c r="I16" s="276">
        <v>-52.464379999999998</v>
      </c>
      <c r="J16" s="12">
        <v>-21.767050000000001</v>
      </c>
      <c r="K16" s="12">
        <v>-33.803320999999997</v>
      </c>
      <c r="L16" s="12">
        <v>383.71053799999999</v>
      </c>
      <c r="M16" s="12">
        <v>136.09257700000001</v>
      </c>
      <c r="N16" s="12">
        <v>19.782181000000001</v>
      </c>
      <c r="O16" s="12">
        <v>48.050761999999999</v>
      </c>
      <c r="P16" s="12">
        <v>23.292726999999999</v>
      </c>
      <c r="Q16" s="12">
        <v>44.966906999999999</v>
      </c>
    </row>
    <row r="17" spans="1:17" ht="15" customHeight="1">
      <c r="A17" s="3" t="s">
        <v>188</v>
      </c>
      <c r="B17" s="19">
        <v>-37.818399999999997</v>
      </c>
      <c r="C17" s="10">
        <v>-174.80458899999999</v>
      </c>
      <c r="D17" s="10">
        <v>-50.212494999999997</v>
      </c>
      <c r="E17" s="10">
        <v>-52.484288999999997</v>
      </c>
      <c r="F17" s="10">
        <v>-36.481586</v>
      </c>
      <c r="G17" s="10">
        <v>-35.626218999999999</v>
      </c>
      <c r="H17" s="10">
        <v>-256.08730000000003</v>
      </c>
      <c r="I17" s="10">
        <v>-70.013636000000005</v>
      </c>
      <c r="J17" s="10">
        <v>-34.879238999999998</v>
      </c>
      <c r="K17" s="10">
        <v>-56.551501000000002</v>
      </c>
      <c r="L17" s="10">
        <v>-94.642923999999994</v>
      </c>
      <c r="M17" s="10">
        <v>-336.52128699999997</v>
      </c>
      <c r="N17" s="10">
        <v>-96.051689999999994</v>
      </c>
      <c r="O17" s="10">
        <v>-79.519598999999999</v>
      </c>
      <c r="P17" s="10">
        <v>-64.398886000000005</v>
      </c>
      <c r="Q17" s="10">
        <v>-96.551112000000003</v>
      </c>
    </row>
    <row r="18" spans="1:17" ht="15" customHeight="1">
      <c r="A18" s="6" t="s">
        <v>189</v>
      </c>
      <c r="B18" s="19">
        <v>-34.750456999999997</v>
      </c>
      <c r="C18" s="10">
        <v>-178.160461</v>
      </c>
      <c r="D18" s="10">
        <v>-50.913125000000001</v>
      </c>
      <c r="E18" s="10">
        <v>-53.035792999999998</v>
      </c>
      <c r="F18" s="10">
        <v>-37.098680999999999</v>
      </c>
      <c r="G18" s="10">
        <v>-37.112862</v>
      </c>
      <c r="H18" s="10">
        <v>-253.940844</v>
      </c>
      <c r="I18" s="10">
        <v>-70.230093999999994</v>
      </c>
      <c r="J18" s="10">
        <v>-35.503638000000002</v>
      </c>
      <c r="K18" s="10">
        <v>-57.804845999999998</v>
      </c>
      <c r="L18" s="10">
        <v>-90.402265999999997</v>
      </c>
      <c r="M18" s="10">
        <v>-331.50526000000002</v>
      </c>
      <c r="N18" s="10">
        <v>-95.531378000000004</v>
      </c>
      <c r="O18" s="10">
        <v>-79.424274999999994</v>
      </c>
      <c r="P18" s="10">
        <v>-63.238616999999998</v>
      </c>
      <c r="Q18" s="10">
        <v>-93.310990000000004</v>
      </c>
    </row>
    <row r="19" spans="1:17" ht="15" customHeight="1">
      <c r="A19" s="6" t="s">
        <v>190</v>
      </c>
      <c r="B19" s="19">
        <v>-3.632838</v>
      </c>
      <c r="C19" s="10">
        <v>1.0143990000000001</v>
      </c>
      <c r="D19" s="10">
        <v>0.1</v>
      </c>
      <c r="E19" s="10">
        <v>0</v>
      </c>
      <c r="F19" s="10">
        <v>0</v>
      </c>
      <c r="G19" s="10">
        <v>0.91439899999999996</v>
      </c>
      <c r="H19" s="10">
        <v>-4.3915839999999999</v>
      </c>
      <c r="I19" s="10">
        <v>7.1400000000000001E-4</v>
      </c>
      <c r="J19" s="10">
        <v>1.4319999999999999E-3</v>
      </c>
      <c r="K19" s="10">
        <v>0.59126999999999996</v>
      </c>
      <c r="L19" s="10">
        <v>-4.9850000000000003</v>
      </c>
      <c r="M19" s="10">
        <v>-7.5773640000000002</v>
      </c>
      <c r="N19" s="10">
        <v>-1.2660400000000001</v>
      </c>
      <c r="O19" s="10">
        <v>-0.61867399999999995</v>
      </c>
      <c r="P19" s="10">
        <v>-1.8125</v>
      </c>
      <c r="Q19" s="10">
        <v>-3.88015</v>
      </c>
    </row>
    <row r="20" spans="1:17" ht="15" customHeight="1">
      <c r="A20" s="6" t="s">
        <v>191</v>
      </c>
      <c r="B20" s="19">
        <v>0.56489500000000004</v>
      </c>
      <c r="C20" s="10">
        <v>2.3414730000000001</v>
      </c>
      <c r="D20" s="10">
        <v>0.60063</v>
      </c>
      <c r="E20" s="10">
        <v>0.55150399999999999</v>
      </c>
      <c r="F20" s="10">
        <v>0.61709499999999995</v>
      </c>
      <c r="G20" s="10">
        <v>0.57224399999999997</v>
      </c>
      <c r="H20" s="10">
        <v>2.2451279999999998</v>
      </c>
      <c r="I20" s="10">
        <v>0.21574399999999999</v>
      </c>
      <c r="J20" s="10">
        <v>0.62296700000000005</v>
      </c>
      <c r="K20" s="10">
        <v>0.66207499999999997</v>
      </c>
      <c r="L20" s="10">
        <v>0.74434199999999995</v>
      </c>
      <c r="M20" s="10">
        <v>2.561337</v>
      </c>
      <c r="N20" s="10">
        <v>0.74572799999999995</v>
      </c>
      <c r="O20" s="10">
        <v>0.52334999999999998</v>
      </c>
      <c r="P20" s="10">
        <v>0.65223100000000001</v>
      </c>
      <c r="Q20" s="10">
        <v>0.64002800000000004</v>
      </c>
    </row>
    <row r="21" spans="1:17" ht="15" customHeight="1">
      <c r="A21" s="3" t="s">
        <v>192</v>
      </c>
      <c r="B21" s="19">
        <v>-7.7400999999999998E-2</v>
      </c>
      <c r="C21" s="10">
        <v>-1.824967</v>
      </c>
      <c r="D21" s="10">
        <v>0.99343599999999999</v>
      </c>
      <c r="E21" s="10">
        <v>-2.4628800000000002</v>
      </c>
      <c r="F21" s="10">
        <v>-1.2523089999999999</v>
      </c>
      <c r="G21" s="10">
        <v>0.89678599999999997</v>
      </c>
      <c r="H21" s="10">
        <v>-1.2091099999999999</v>
      </c>
      <c r="I21" s="10">
        <v>0.95447800000000005</v>
      </c>
      <c r="J21" s="10">
        <v>-1.270953</v>
      </c>
      <c r="K21" s="10">
        <v>-0.37832399999999999</v>
      </c>
      <c r="L21" s="10">
        <v>-0.51431099999999996</v>
      </c>
      <c r="M21" s="10">
        <v>-8.8342580000000002</v>
      </c>
      <c r="N21" s="10">
        <v>1.459465</v>
      </c>
      <c r="O21" s="10">
        <v>-9.1790710000000004</v>
      </c>
      <c r="P21" s="10">
        <v>5.6869000000000003E-2</v>
      </c>
      <c r="Q21" s="10">
        <v>-1.171521</v>
      </c>
    </row>
    <row r="22" spans="1:17" ht="15" customHeight="1">
      <c r="A22" s="6" t="s">
        <v>234</v>
      </c>
      <c r="B22" s="19">
        <v>-0.219385</v>
      </c>
      <c r="C22" s="10">
        <v>-0.52112599999999998</v>
      </c>
      <c r="D22" s="10">
        <v>-7.6790999999999998E-2</v>
      </c>
      <c r="E22" s="10">
        <v>-0.123777</v>
      </c>
      <c r="F22" s="10">
        <v>-0.134908</v>
      </c>
      <c r="G22" s="10">
        <v>-0.18565000000000001</v>
      </c>
      <c r="H22" s="10">
        <v>-0.63955799999999996</v>
      </c>
      <c r="I22" s="10">
        <v>-0.138127</v>
      </c>
      <c r="J22" s="10">
        <v>-0.109039</v>
      </c>
      <c r="K22" s="10">
        <v>-0.396125</v>
      </c>
      <c r="L22" s="10">
        <v>3.7330000000000002E-3</v>
      </c>
      <c r="M22" s="10">
        <v>-0.75194799999999995</v>
      </c>
      <c r="N22" s="10">
        <v>-0.184332</v>
      </c>
      <c r="O22" s="10">
        <v>-0.17894599999999999</v>
      </c>
      <c r="P22" s="10">
        <v>-0.20022300000000001</v>
      </c>
      <c r="Q22" s="10">
        <v>-0.188447</v>
      </c>
    </row>
    <row r="23" spans="1:17" ht="15" customHeight="1">
      <c r="A23" s="6" t="s">
        <v>193</v>
      </c>
      <c r="B23" s="19">
        <v>-7.7400999999999998E-2</v>
      </c>
      <c r="C23" s="10">
        <v>-1.824967</v>
      </c>
      <c r="D23" s="10">
        <v>0.99343599999999999</v>
      </c>
      <c r="E23" s="10">
        <v>-2.4628800000000002</v>
      </c>
      <c r="F23" s="10">
        <v>-1.2523089999999999</v>
      </c>
      <c r="G23" s="10">
        <v>0.89678599999999997</v>
      </c>
      <c r="H23" s="10">
        <v>-1.2091099999999999</v>
      </c>
      <c r="I23" s="10">
        <v>0.95447800000000005</v>
      </c>
      <c r="J23" s="10">
        <v>-1.270953</v>
      </c>
      <c r="K23" s="10">
        <v>-0.37832399999999999</v>
      </c>
      <c r="L23" s="10">
        <v>-0.51431099999999996</v>
      </c>
      <c r="M23" s="10">
        <v>-8.8342580000000002</v>
      </c>
      <c r="N23" s="10">
        <v>1.459465</v>
      </c>
      <c r="O23" s="10">
        <v>-9.1790710000000004</v>
      </c>
      <c r="P23" s="10">
        <v>5.6869000000000003E-2</v>
      </c>
      <c r="Q23" s="10">
        <v>-1.171521</v>
      </c>
    </row>
    <row r="24" spans="1:17" ht="15" customHeight="1">
      <c r="A24" s="211" t="s">
        <v>194</v>
      </c>
      <c r="B24" s="19">
        <v>0.65835500000000002</v>
      </c>
      <c r="C24" s="10">
        <v>0.84048</v>
      </c>
      <c r="D24" s="10">
        <v>1.6202840000000001</v>
      </c>
      <c r="E24" s="10">
        <v>-1.8340380000000001</v>
      </c>
      <c r="F24" s="10">
        <v>-0.55226299999999995</v>
      </c>
      <c r="G24" s="10">
        <v>1.6064970000000001</v>
      </c>
      <c r="H24" s="10">
        <v>1.535256</v>
      </c>
      <c r="I24" s="10">
        <v>1.592384</v>
      </c>
      <c r="J24" s="10">
        <v>-0.66574900000000004</v>
      </c>
      <c r="K24" s="10">
        <v>0.533308</v>
      </c>
      <c r="L24" s="10">
        <v>7.5313000000000005E-2</v>
      </c>
      <c r="M24" s="10">
        <v>-6.0769510000000002</v>
      </c>
      <c r="N24" s="10">
        <v>2.2193350000000001</v>
      </c>
      <c r="O24" s="10">
        <v>-8.5821310000000004</v>
      </c>
      <c r="P24" s="10">
        <v>0.76114000000000004</v>
      </c>
      <c r="Q24" s="10">
        <v>-0.47529500000000002</v>
      </c>
    </row>
    <row r="25" spans="1:17" ht="15" customHeight="1">
      <c r="A25" s="6" t="s">
        <v>187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</row>
    <row r="26" spans="1:17" ht="15" customHeight="1">
      <c r="A26" s="3" t="s">
        <v>195</v>
      </c>
      <c r="B26" s="19">
        <v>3.2926679999999999</v>
      </c>
      <c r="C26" s="10">
        <v>-16.544543000000001</v>
      </c>
      <c r="D26" s="10">
        <v>-2.5124399999999998</v>
      </c>
      <c r="E26" s="10">
        <v>-18.276361000000001</v>
      </c>
      <c r="F26" s="10">
        <v>-5.8204219999999998</v>
      </c>
      <c r="G26" s="10">
        <v>10.064679999999999</v>
      </c>
      <c r="H26" s="10">
        <v>3.6016499999999998</v>
      </c>
      <c r="I26" s="10">
        <v>5.3349789999999997</v>
      </c>
      <c r="J26" s="10">
        <v>-6.1983370000000004</v>
      </c>
      <c r="K26" s="10">
        <v>-0.99607000000000001</v>
      </c>
      <c r="L26" s="10">
        <v>5.4610779999999997</v>
      </c>
      <c r="M26" s="10">
        <v>-21.611059000000001</v>
      </c>
      <c r="N26" s="10">
        <v>2.1050409999999999</v>
      </c>
      <c r="O26" s="10">
        <v>-3.962882</v>
      </c>
      <c r="P26" s="10">
        <v>-12.675179</v>
      </c>
      <c r="Q26" s="10">
        <v>-7.0780390000000004</v>
      </c>
    </row>
    <row r="27" spans="1:17" ht="15" customHeight="1">
      <c r="A27" s="3" t="s">
        <v>1</v>
      </c>
      <c r="B27" s="19">
        <v>3.056489</v>
      </c>
      <c r="C27" s="10">
        <v>-12.329936999999999</v>
      </c>
      <c r="D27" s="10">
        <v>-15.880872999999999</v>
      </c>
      <c r="E27" s="10">
        <v>-1.4463029999999999</v>
      </c>
      <c r="F27" s="10">
        <v>0.60607699999999998</v>
      </c>
      <c r="G27" s="10">
        <v>4.3911619999999996</v>
      </c>
      <c r="H27" s="10">
        <v>-7.2356610000000003</v>
      </c>
      <c r="I27" s="10">
        <v>-4.0913300000000001</v>
      </c>
      <c r="J27" s="10">
        <v>2.3237109999999999</v>
      </c>
      <c r="K27" s="10">
        <v>-10.067867</v>
      </c>
      <c r="L27" s="10">
        <v>4.5998250000000001</v>
      </c>
      <c r="M27" s="10">
        <v>-23.566725999999999</v>
      </c>
      <c r="N27" s="10">
        <v>2.184955</v>
      </c>
      <c r="O27" s="10">
        <v>1.16875</v>
      </c>
      <c r="P27" s="10">
        <v>-17.203989</v>
      </c>
      <c r="Q27" s="10">
        <v>-9.7164420000000007</v>
      </c>
    </row>
    <row r="28" spans="1:17" ht="15" customHeight="1">
      <c r="A28" s="6" t="s">
        <v>196</v>
      </c>
      <c r="B28" s="19">
        <v>3.056489</v>
      </c>
      <c r="C28" s="10">
        <v>-11.831575000000001</v>
      </c>
      <c r="D28" s="10">
        <v>-15.382538</v>
      </c>
      <c r="E28" s="10">
        <v>-1.4463029999999999</v>
      </c>
      <c r="F28" s="10">
        <v>0.60610399999999998</v>
      </c>
      <c r="G28" s="10">
        <v>4.3911619999999996</v>
      </c>
      <c r="H28" s="10">
        <v>7.7363749999999998</v>
      </c>
      <c r="I28" s="10">
        <v>0.16943800000000001</v>
      </c>
      <c r="J28" s="10">
        <v>2.3237109999999999</v>
      </c>
      <c r="K28" s="10">
        <v>0.64366699999999999</v>
      </c>
      <c r="L28" s="10">
        <v>4.5995590000000002</v>
      </c>
      <c r="M28" s="10">
        <v>4.9072529999999999</v>
      </c>
      <c r="N28" s="10">
        <v>6.4739880000000003</v>
      </c>
      <c r="O28" s="10">
        <v>0.20135</v>
      </c>
      <c r="P28" s="10">
        <v>-16.216480000000001</v>
      </c>
      <c r="Q28" s="10">
        <v>14.448395</v>
      </c>
    </row>
    <row r="29" spans="1:17" ht="15" customHeight="1">
      <c r="A29" s="6" t="s">
        <v>198</v>
      </c>
      <c r="B29" s="19">
        <v>0</v>
      </c>
      <c r="C29" s="10">
        <v>-0.49836200000000003</v>
      </c>
      <c r="D29" s="10">
        <v>-0.49833499999999997</v>
      </c>
      <c r="E29" s="10">
        <v>0</v>
      </c>
      <c r="F29" s="10">
        <v>-2.6999999999999999E-5</v>
      </c>
      <c r="G29" s="10">
        <v>0</v>
      </c>
      <c r="H29" s="10">
        <v>-14.972035999999999</v>
      </c>
      <c r="I29" s="10">
        <v>-4.2607679999999997</v>
      </c>
      <c r="J29" s="10">
        <v>0</v>
      </c>
      <c r="K29" s="10">
        <v>-10.711534</v>
      </c>
      <c r="L29" s="10">
        <v>2.6600000000000001E-4</v>
      </c>
      <c r="M29" s="10">
        <v>-28.473979</v>
      </c>
      <c r="N29" s="10">
        <v>-4.2890329999999999</v>
      </c>
      <c r="O29" s="10">
        <v>0.96740000000000004</v>
      </c>
      <c r="P29" s="10">
        <v>-0.98750899999999997</v>
      </c>
      <c r="Q29" s="10">
        <v>-24.164836999999999</v>
      </c>
    </row>
    <row r="30" spans="1:17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</row>
    <row r="31" spans="1:17" ht="15" customHeight="1">
      <c r="A31" s="13" t="s">
        <v>45</v>
      </c>
      <c r="B31" s="272">
        <v>-103.821532</v>
      </c>
      <c r="C31" s="276">
        <v>-478.70201700000001</v>
      </c>
      <c r="D31" s="276">
        <v>-131.084373</v>
      </c>
      <c r="E31" s="276">
        <v>-150.31003699999999</v>
      </c>
      <c r="F31" s="276">
        <v>-91.927940000000007</v>
      </c>
      <c r="G31" s="276">
        <v>-105.379667</v>
      </c>
      <c r="H31" s="12">
        <v>14.745366000000001</v>
      </c>
      <c r="I31" s="276">
        <v>-120.279889</v>
      </c>
      <c r="J31" s="12">
        <v>-61.791868000000001</v>
      </c>
      <c r="K31" s="12">
        <v>-101.797083</v>
      </c>
      <c r="L31" s="12">
        <v>298.61420600000002</v>
      </c>
      <c r="M31" s="12">
        <v>-254.440753</v>
      </c>
      <c r="N31" s="12">
        <v>-70.520048000000003</v>
      </c>
      <c r="O31" s="12">
        <v>-43.442039999999999</v>
      </c>
      <c r="P31" s="12">
        <v>-70.928458000000006</v>
      </c>
      <c r="Q31" s="12">
        <v>-69.550207</v>
      </c>
    </row>
    <row r="32" spans="1:17" ht="15" customHeight="1">
      <c r="A32" s="212" t="s">
        <v>9</v>
      </c>
      <c r="B32" s="20">
        <v>26.591992000000001</v>
      </c>
      <c r="C32" s="14">
        <v>438.50785000000002</v>
      </c>
      <c r="D32" s="14">
        <v>346.00394599999998</v>
      </c>
      <c r="E32" s="14">
        <v>36.499904000000001</v>
      </c>
      <c r="F32" s="14">
        <v>30.475493</v>
      </c>
      <c r="G32" s="14">
        <v>25.528507000000001</v>
      </c>
      <c r="H32" s="14">
        <v>82.112362000000005</v>
      </c>
      <c r="I32" s="14">
        <v>42.879539000000001</v>
      </c>
      <c r="J32" s="14">
        <v>21.178152000000001</v>
      </c>
      <c r="K32" s="14">
        <v>25.344259999999998</v>
      </c>
      <c r="L32" s="14">
        <v>-7.2895890000000003</v>
      </c>
      <c r="M32" s="14">
        <v>115.644707</v>
      </c>
      <c r="N32" s="14">
        <v>51.071215000000002</v>
      </c>
      <c r="O32" s="14">
        <v>32.977924999999999</v>
      </c>
      <c r="P32" s="14">
        <v>16.589981999999999</v>
      </c>
      <c r="Q32" s="14">
        <v>15.005585</v>
      </c>
    </row>
    <row r="33" spans="1:18" ht="15" customHeight="1">
      <c r="A33" s="13" t="s">
        <v>46</v>
      </c>
      <c r="B33" s="272">
        <v>-77.22954</v>
      </c>
      <c r="C33" s="276">
        <v>-40.194167</v>
      </c>
      <c r="D33" s="276">
        <v>214.91957300000001</v>
      </c>
      <c r="E33" s="276">
        <v>-113.81013299999999</v>
      </c>
      <c r="F33" s="276">
        <v>-61.452446999999999</v>
      </c>
      <c r="G33" s="276">
        <v>-79.851159999999993</v>
      </c>
      <c r="H33" s="12">
        <v>96.857727999999994</v>
      </c>
      <c r="I33" s="276">
        <v>-77.400350000000003</v>
      </c>
      <c r="J33" s="12">
        <v>-40.613715999999997</v>
      </c>
      <c r="K33" s="12">
        <v>-76.452822999999995</v>
      </c>
      <c r="L33" s="12">
        <v>291.32461699999999</v>
      </c>
      <c r="M33" s="12">
        <v>-138.79604599999999</v>
      </c>
      <c r="N33" s="12">
        <v>-19.448833</v>
      </c>
      <c r="O33" s="12">
        <v>-10.464115</v>
      </c>
      <c r="P33" s="12">
        <v>-54.338476</v>
      </c>
      <c r="Q33" s="12">
        <v>-54.544621999999997</v>
      </c>
    </row>
    <row r="34" spans="1:18" ht="15" customHeight="1">
      <c r="A34" s="6" t="s">
        <v>205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</row>
    <row r="35" spans="1:18" ht="15" customHeight="1">
      <c r="A35" s="213" t="s">
        <v>11</v>
      </c>
      <c r="B35" s="214">
        <v>-77.22954</v>
      </c>
      <c r="C35" s="21">
        <v>-40.194167</v>
      </c>
      <c r="D35" s="21">
        <v>214.91957300000001</v>
      </c>
      <c r="E35" s="21">
        <v>-113.81013299999999</v>
      </c>
      <c r="F35" s="21">
        <v>-61.452446999999999</v>
      </c>
      <c r="G35" s="21">
        <v>-79.851159999999993</v>
      </c>
      <c r="H35" s="21">
        <v>96.857727999999994</v>
      </c>
      <c r="I35" s="21">
        <v>-77.400350000000003</v>
      </c>
      <c r="J35" s="21">
        <v>-40.613715999999997</v>
      </c>
      <c r="K35" s="21">
        <v>-76.452822999999995</v>
      </c>
      <c r="L35" s="21">
        <v>291.32461699999999</v>
      </c>
      <c r="M35" s="21">
        <v>-138.79604599999999</v>
      </c>
      <c r="N35" s="21">
        <v>-19.448833</v>
      </c>
      <c r="O35" s="21">
        <v>-10.464115</v>
      </c>
      <c r="P35" s="21">
        <v>-54.338476</v>
      </c>
      <c r="Q35" s="21">
        <v>-54.544621999999997</v>
      </c>
    </row>
    <row r="36" spans="1:18" ht="15" customHeight="1">
      <c r="A36" s="211" t="s">
        <v>2</v>
      </c>
      <c r="B36" s="19">
        <v>-85.585876999999996</v>
      </c>
      <c r="C36" s="10">
        <v>-24.659412</v>
      </c>
      <c r="D36" s="10">
        <v>206.74203299999999</v>
      </c>
      <c r="E36" s="10">
        <v>-80.545074</v>
      </c>
      <c r="F36" s="10">
        <v>-58.785432</v>
      </c>
      <c r="G36" s="10">
        <v>-92.070938999999996</v>
      </c>
      <c r="H36" s="10">
        <v>86.522463999999999</v>
      </c>
      <c r="I36" s="10">
        <v>-70.881038000000004</v>
      </c>
      <c r="J36" s="10">
        <v>-50.023736999999997</v>
      </c>
      <c r="K36" s="10">
        <v>-84.736423000000002</v>
      </c>
      <c r="L36" s="10">
        <v>292.16366199999999</v>
      </c>
      <c r="M36" s="10">
        <v>-93.328309000000004</v>
      </c>
      <c r="N36" s="10">
        <v>-11.195264</v>
      </c>
      <c r="O36" s="10">
        <v>-13.029987999999999</v>
      </c>
      <c r="P36" s="10">
        <v>-31.361878000000001</v>
      </c>
      <c r="Q36" s="10">
        <v>-37.741179000000002</v>
      </c>
    </row>
    <row r="37" spans="1:18" ht="15" customHeight="1">
      <c r="A37" s="211" t="s">
        <v>3</v>
      </c>
      <c r="B37" s="19">
        <v>-2.2373479999999999</v>
      </c>
      <c r="C37" s="10">
        <v>-44.974583000000003</v>
      </c>
      <c r="D37" s="10">
        <v>-1.6068690000000001</v>
      </c>
      <c r="E37" s="10">
        <v>-24.02946</v>
      </c>
      <c r="F37" s="10">
        <v>-15.501191</v>
      </c>
      <c r="G37" s="10">
        <v>-3.8370630000000001</v>
      </c>
      <c r="H37" s="10">
        <v>-32.208438999999998</v>
      </c>
      <c r="I37" s="10">
        <v>-9.0458309999999997</v>
      </c>
      <c r="J37" s="10">
        <v>-11.048919</v>
      </c>
      <c r="K37" s="10">
        <v>-8.8418620000000008</v>
      </c>
      <c r="L37" s="10">
        <v>-3.271827</v>
      </c>
      <c r="M37" s="10">
        <v>-25.943341</v>
      </c>
      <c r="N37" s="10">
        <v>0.79443799999999998</v>
      </c>
      <c r="O37" s="10">
        <v>-0.23216899999999999</v>
      </c>
      <c r="P37" s="10">
        <v>-13.763878</v>
      </c>
      <c r="Q37" s="10">
        <v>-12.741732000000001</v>
      </c>
    </row>
    <row r="38" spans="1:18" ht="15" customHeight="1">
      <c r="A38" s="211" t="s">
        <v>93</v>
      </c>
      <c r="B38" s="19">
        <v>10.593685000000001</v>
      </c>
      <c r="C38" s="10">
        <v>29.439827999999999</v>
      </c>
      <c r="D38" s="10">
        <v>9.7844090000000001</v>
      </c>
      <c r="E38" s="10">
        <v>-9.2355990000000006</v>
      </c>
      <c r="F38" s="10">
        <v>12.834175999999999</v>
      </c>
      <c r="G38" s="10">
        <v>16.056842</v>
      </c>
      <c r="H38" s="10">
        <v>42.543703000000001</v>
      </c>
      <c r="I38" s="10">
        <v>2.526519</v>
      </c>
      <c r="J38" s="10">
        <v>20.458939999999998</v>
      </c>
      <c r="K38" s="10">
        <v>17.125461999999999</v>
      </c>
      <c r="L38" s="10">
        <v>2.432782</v>
      </c>
      <c r="M38" s="10">
        <v>-19.524353000000001</v>
      </c>
      <c r="N38" s="10">
        <v>-9.0479640000000003</v>
      </c>
      <c r="O38" s="10">
        <v>2.7980420000000001</v>
      </c>
      <c r="P38" s="10">
        <v>-9.2127199999999991</v>
      </c>
      <c r="Q38" s="10">
        <v>-4.0617109999999998</v>
      </c>
    </row>
    <row r="39" spans="1:18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8" ht="15" customHeight="1">
      <c r="A40" s="6" t="s">
        <v>199</v>
      </c>
      <c r="B40" s="19">
        <v>0</v>
      </c>
      <c r="C40" s="10">
        <v>0</v>
      </c>
      <c r="D40" s="10">
        <v>0</v>
      </c>
      <c r="E40" s="10">
        <v>0</v>
      </c>
      <c r="F40" s="10">
        <v>1.9999999999999999E-6</v>
      </c>
      <c r="G40" s="10">
        <v>0</v>
      </c>
      <c r="H40" s="10">
        <v>0</v>
      </c>
      <c r="I40" s="10">
        <v>0</v>
      </c>
      <c r="J40" s="10">
        <v>1.9493210000000001</v>
      </c>
      <c r="K40" s="10">
        <v>2.674283</v>
      </c>
      <c r="L40" s="10">
        <v>2.9739330000000002</v>
      </c>
      <c r="M40" s="10">
        <v>2.6916199999999999</v>
      </c>
      <c r="N40" s="10">
        <v>2.6916199999999999</v>
      </c>
      <c r="O40" s="10">
        <v>2.9807030000000001</v>
      </c>
      <c r="P40" s="10">
        <v>2.7625289999999998</v>
      </c>
      <c r="Q40" s="10">
        <v>2.9079380000000001</v>
      </c>
    </row>
    <row r="41" spans="1:18" ht="15" customHeight="1">
      <c r="A41" s="211" t="s">
        <v>200</v>
      </c>
      <c r="B41" s="19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3.7810999999999997E-2</v>
      </c>
      <c r="L41" s="10">
        <v>4.5895999999999999E-2</v>
      </c>
      <c r="M41" s="10">
        <v>0.113468</v>
      </c>
      <c r="N41" s="10">
        <v>0.113468</v>
      </c>
      <c r="O41" s="10">
        <v>0.119002</v>
      </c>
      <c r="P41" s="10">
        <v>0.121739</v>
      </c>
      <c r="Q41" s="10">
        <v>0.12848499999999999</v>
      </c>
    </row>
    <row r="42" spans="1:18" ht="15" customHeight="1">
      <c r="A42" s="6" t="s">
        <v>49</v>
      </c>
      <c r="B42" s="19">
        <v>21661.919389999999</v>
      </c>
      <c r="C42" s="10">
        <v>21063.450271999998</v>
      </c>
      <c r="D42" s="10">
        <v>21063.450271999998</v>
      </c>
      <c r="E42" s="10">
        <v>21549.683512</v>
      </c>
      <c r="F42" s="10">
        <v>22937.907416999999</v>
      </c>
      <c r="G42" s="10">
        <v>22898.409732</v>
      </c>
      <c r="H42" s="10">
        <v>20923.917967000001</v>
      </c>
      <c r="I42" s="10">
        <v>20923.917967000001</v>
      </c>
      <c r="J42" s="10">
        <v>19986.299299999999</v>
      </c>
      <c r="K42" s="10">
        <v>18988.214865000002</v>
      </c>
      <c r="L42" s="10">
        <v>16986.712292</v>
      </c>
      <c r="M42" s="10">
        <v>15742.521545</v>
      </c>
      <c r="N42" s="10">
        <v>15742.521545</v>
      </c>
      <c r="O42" s="10">
        <v>15737.726408</v>
      </c>
      <c r="P42" s="10">
        <v>15765.732341000001</v>
      </c>
      <c r="Q42" s="10">
        <v>15216.319803</v>
      </c>
    </row>
    <row r="43" spans="1:18" ht="21.5" customHeight="1">
      <c r="A43" s="15" t="s">
        <v>48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8" ht="15" customHeight="1">
      <c r="A44" s="6" t="s">
        <v>232</v>
      </c>
      <c r="B44" s="32">
        <v>1404.2824599999999</v>
      </c>
      <c r="C44" s="1">
        <v>1183.841696</v>
      </c>
      <c r="D44" s="1">
        <v>1183.841696</v>
      </c>
      <c r="E44" s="1">
        <v>1240.6883190000001</v>
      </c>
      <c r="F44" s="1">
        <v>1242.728991</v>
      </c>
      <c r="G44" s="1">
        <v>1334.877999</v>
      </c>
      <c r="H44" s="1">
        <v>1379.649036</v>
      </c>
      <c r="I44" s="1">
        <v>1379.649036</v>
      </c>
      <c r="J44" s="1">
        <v>1875.931245</v>
      </c>
      <c r="K44" s="1">
        <v>2051.1714700000002</v>
      </c>
      <c r="L44" s="1">
        <v>2178.919523</v>
      </c>
      <c r="M44" s="1">
        <v>6154.9384</v>
      </c>
      <c r="N44" s="1">
        <v>6154.9384</v>
      </c>
      <c r="O44" s="1">
        <v>6460.2407359999997</v>
      </c>
      <c r="P44" s="1">
        <v>6675.3968969999996</v>
      </c>
      <c r="Q44" s="1">
        <v>6728.8903270000001</v>
      </c>
      <c r="R44" s="10"/>
    </row>
    <row r="45" spans="1:18" ht="15" customHeight="1">
      <c r="A45" s="6" t="s">
        <v>233</v>
      </c>
      <c r="B45" s="32">
        <v>6171.2687599999999</v>
      </c>
      <c r="C45" s="1">
        <v>9133.4777649999996</v>
      </c>
      <c r="D45" s="1">
        <v>9133.4777649999996</v>
      </c>
      <c r="E45" s="1">
        <v>9133.4777649999996</v>
      </c>
      <c r="F45" s="1">
        <v>9133.4777649999996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">
        <v>9133.4777649999996</v>
      </c>
      <c r="O45" s="1">
        <v>9133.4777649999996</v>
      </c>
      <c r="P45" s="1">
        <v>9133.4777649999996</v>
      </c>
      <c r="Q45" s="1">
        <v>9133.4777649999996</v>
      </c>
      <c r="R45" s="10"/>
    </row>
    <row r="46" spans="1:18" ht="15" customHeight="1">
      <c r="A46" s="6" t="s">
        <v>226</v>
      </c>
      <c r="B46" s="32">
        <v>-47.912421000000002</v>
      </c>
      <c r="C46" s="1">
        <v>-28.175844999999999</v>
      </c>
      <c r="D46" s="1">
        <v>-28.175844999999999</v>
      </c>
      <c r="E46" s="1">
        <v>-48.318479000000004</v>
      </c>
      <c r="F46" s="1">
        <v>2.3035230000000002</v>
      </c>
      <c r="G46" s="1">
        <v>-64.686342999999994</v>
      </c>
      <c r="H46" s="1">
        <v>-22.105018999999999</v>
      </c>
      <c r="I46" s="1">
        <v>-22.105018999999999</v>
      </c>
      <c r="J46" s="1">
        <v>2.4322499999999998</v>
      </c>
      <c r="K46" s="1">
        <v>1.5439080000000001</v>
      </c>
      <c r="L46" s="1">
        <v>1.2682279999999999</v>
      </c>
      <c r="M46" s="1">
        <v>7.9751669999999999</v>
      </c>
      <c r="N46" s="1">
        <v>7.9751669999999999</v>
      </c>
      <c r="O46" s="1">
        <v>13.265952</v>
      </c>
      <c r="P46" s="1">
        <v>16.533121999999999</v>
      </c>
      <c r="Q46" s="1">
        <v>-9.0908200000000008</v>
      </c>
    </row>
    <row r="47" spans="1:18" ht="15" customHeight="1" thickBot="1">
      <c r="A47" s="9" t="s">
        <v>227</v>
      </c>
      <c r="B47" s="271">
        <v>104.87351064800001</v>
      </c>
      <c r="C47" s="219">
        <v>101.0996682032</v>
      </c>
      <c r="D47" s="219">
        <v>101.0996682032</v>
      </c>
      <c r="E47" s="219">
        <v>87.164685434799992</v>
      </c>
      <c r="F47" s="219">
        <v>138.00952881719999</v>
      </c>
      <c r="G47" s="219">
        <v>81.082334490799994</v>
      </c>
      <c r="H47" s="219">
        <v>134.34718168239999</v>
      </c>
      <c r="I47" s="219">
        <v>134.34718168239999</v>
      </c>
      <c r="J47" s="219">
        <v>215.16285318300001</v>
      </c>
      <c r="K47" s="219">
        <v>234.146752698</v>
      </c>
      <c r="L47" s="219">
        <v>248.3577019082</v>
      </c>
      <c r="M47" s="219">
        <v>705.94518155999992</v>
      </c>
      <c r="N47" s="219">
        <v>705.94518155999992</v>
      </c>
      <c r="O47" s="219">
        <v>745.85725146239997</v>
      </c>
      <c r="P47" s="219">
        <v>773.52313011979993</v>
      </c>
      <c r="Q47" s="219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3"/>
  <sheetViews>
    <sheetView showGridLines="0" zoomScale="90" zoomScaleNormal="90" workbookViewId="0"/>
  </sheetViews>
  <sheetFormatPr defaultColWidth="9.08984375" defaultRowHeight="14.5"/>
  <cols>
    <col min="1" max="1" width="3.08984375" style="23" customWidth="1"/>
    <col min="2" max="2" width="86.1796875" style="23" customWidth="1"/>
    <col min="3" max="3" width="12" style="23" customWidth="1"/>
    <col min="4" max="4" width="15" style="23" bestFit="1" customWidth="1"/>
    <col min="5" max="5" width="14.6328125" style="23" customWidth="1"/>
    <col min="6" max="16384" width="9.08984375" style="23"/>
  </cols>
  <sheetData>
    <row r="1" spans="1:5" ht="6" customHeight="1">
      <c r="A1" s="62"/>
    </row>
    <row r="6" spans="1:5" s="123" customFormat="1" ht="15.5">
      <c r="B6" s="126" t="s">
        <v>18</v>
      </c>
      <c r="C6" s="124"/>
      <c r="D6" s="124"/>
      <c r="E6" s="124"/>
    </row>
    <row r="7" spans="1:5" s="123" customFormat="1" ht="18" thickBot="1">
      <c r="B7" s="127" t="s">
        <v>170</v>
      </c>
      <c r="C7" s="125"/>
      <c r="D7" s="128">
        <v>45747</v>
      </c>
      <c r="E7" s="128">
        <v>45657</v>
      </c>
    </row>
    <row r="8" spans="1:5" s="22" customFormat="1" ht="14">
      <c r="B8" s="33" t="s">
        <v>152</v>
      </c>
      <c r="C8" s="34"/>
      <c r="D8" s="143">
        <v>264.51137110331598</v>
      </c>
      <c r="E8" s="188">
        <v>262.99115902284814</v>
      </c>
    </row>
    <row r="9" spans="1:5" s="22" customFormat="1" ht="14">
      <c r="B9" s="33" t="s">
        <v>153</v>
      </c>
      <c r="C9" s="34"/>
      <c r="D9" s="201">
        <v>215.48570045748008</v>
      </c>
      <c r="E9" s="202">
        <v>210.90273506072054</v>
      </c>
    </row>
    <row r="10" spans="1:5" s="22" customFormat="1" thickBot="1">
      <c r="B10" s="94"/>
      <c r="C10" s="150"/>
      <c r="D10" s="151"/>
      <c r="E10" s="189"/>
    </row>
    <row r="11" spans="1:5" s="22" customFormat="1" thickBot="1">
      <c r="B11" s="94" t="s">
        <v>154</v>
      </c>
      <c r="C11" s="150"/>
      <c r="D11" s="152"/>
      <c r="E11" s="150"/>
    </row>
    <row r="12" spans="1:5" s="22" customFormat="1" ht="14">
      <c r="B12" s="33" t="s">
        <v>19</v>
      </c>
      <c r="C12" s="34"/>
      <c r="D12" s="139">
        <v>0.63949025199453413</v>
      </c>
      <c r="E12" s="190">
        <v>0.64507155163817032</v>
      </c>
    </row>
    <row r="13" spans="1:5" s="22" customFormat="1" ht="14">
      <c r="B13" s="33" t="s">
        <v>20</v>
      </c>
      <c r="C13" s="34"/>
      <c r="D13" s="139">
        <v>0.19950918573713056</v>
      </c>
      <c r="E13" s="190">
        <v>0.19432130901726227</v>
      </c>
    </row>
    <row r="14" spans="1:5" s="22" customFormat="1" ht="14">
      <c r="B14" s="33" t="s">
        <v>21</v>
      </c>
      <c r="C14" s="34"/>
      <c r="D14" s="139">
        <v>0.15695016995766142</v>
      </c>
      <c r="E14" s="190">
        <v>0.15600311077439136</v>
      </c>
    </row>
    <row r="15" spans="1:5" s="22" customFormat="1" ht="14">
      <c r="B15" s="33" t="s">
        <v>175</v>
      </c>
      <c r="C15" s="34"/>
      <c r="D15" s="139">
        <v>4.0503923106739179E-3</v>
      </c>
      <c r="E15" s="190">
        <v>4.6040285701763432E-3</v>
      </c>
    </row>
    <row r="16" spans="1:5" s="22" customFormat="1" thickBot="1">
      <c r="B16" s="94"/>
      <c r="C16" s="150"/>
      <c r="D16" s="153"/>
      <c r="E16" s="191"/>
    </row>
    <row r="17" spans="2:5" s="22" customFormat="1" thickBot="1">
      <c r="B17" s="94" t="s">
        <v>155</v>
      </c>
      <c r="C17" s="150"/>
      <c r="D17" s="152"/>
      <c r="E17" s="150"/>
    </row>
    <row r="18" spans="2:5" s="22" customFormat="1" ht="14">
      <c r="B18" s="33" t="s">
        <v>122</v>
      </c>
      <c r="C18" s="33"/>
      <c r="D18" s="136">
        <v>0.4070566969596664</v>
      </c>
      <c r="E18" s="192">
        <v>0.40805251216039101</v>
      </c>
    </row>
    <row r="19" spans="2:5" s="22" customFormat="1" ht="14">
      <c r="B19" s="33" t="s">
        <v>23</v>
      </c>
      <c r="C19" s="33"/>
      <c r="D19" s="136">
        <v>5.5414431874190741E-2</v>
      </c>
      <c r="E19" s="192">
        <v>5.3362642280078088E-2</v>
      </c>
    </row>
    <row r="20" spans="2:5" s="22" customFormat="1" ht="14">
      <c r="B20" s="33" t="s">
        <v>123</v>
      </c>
      <c r="C20" s="33"/>
      <c r="D20" s="136">
        <v>3.1701528651202945E-2</v>
      </c>
      <c r="E20" s="192">
        <v>2.8787951609265842E-2</v>
      </c>
    </row>
    <row r="21" spans="2:5" s="22" customFormat="1" ht="14">
      <c r="B21" s="33" t="s">
        <v>24</v>
      </c>
      <c r="C21" s="33"/>
      <c r="D21" s="136">
        <v>0.50582734251493988</v>
      </c>
      <c r="E21" s="192">
        <v>0.50979689395026506</v>
      </c>
    </row>
    <row r="22" spans="2:5" s="22" customFormat="1" ht="14">
      <c r="B22" s="33" t="s">
        <v>156</v>
      </c>
      <c r="C22" s="33"/>
      <c r="D22" s="136">
        <v>0.10708244475237623</v>
      </c>
      <c r="E22" s="192">
        <v>0.10695192965910763</v>
      </c>
    </row>
    <row r="23" spans="2:5" s="22" customFormat="1" ht="14">
      <c r="B23" s="33" t="s">
        <v>157</v>
      </c>
      <c r="C23" s="33"/>
      <c r="D23" s="136">
        <v>8.023838850540288E-2</v>
      </c>
      <c r="E23" s="192">
        <v>8.2210541045971475E-2</v>
      </c>
    </row>
    <row r="24" spans="2:5" s="22" customFormat="1">
      <c r="B24" s="33" t="s">
        <v>339</v>
      </c>
      <c r="C24" s="33"/>
      <c r="D24" s="136">
        <v>6.7658316014385517E-2</v>
      </c>
      <c r="E24" s="192">
        <v>6.8576421140555663E-2</v>
      </c>
    </row>
    <row r="25" spans="2:5" s="22" customFormat="1" ht="14">
      <c r="B25" s="33" t="s">
        <v>158</v>
      </c>
      <c r="C25" s="33"/>
      <c r="D25" s="136">
        <v>4.7089923454437563E-2</v>
      </c>
      <c r="E25" s="192">
        <v>4.7718730868179272E-2</v>
      </c>
    </row>
    <row r="26" spans="2:5" s="22" customFormat="1" ht="14">
      <c r="B26" s="33" t="s">
        <v>159</v>
      </c>
      <c r="C26" s="33"/>
      <c r="D26" s="136">
        <v>2.6766553779976946E-2</v>
      </c>
      <c r="E26" s="192">
        <v>2.7180922254701367E-2</v>
      </c>
    </row>
    <row r="27" spans="2:5" s="22" customFormat="1" ht="14">
      <c r="B27" s="33" t="s">
        <v>160</v>
      </c>
      <c r="C27" s="33"/>
      <c r="D27" s="136">
        <v>2.6030367797264982E-2</v>
      </c>
      <c r="E27" s="192">
        <v>2.6631267240612093E-2</v>
      </c>
    </row>
    <row r="28" spans="2:5" s="22" customFormat="1" ht="14">
      <c r="B28" s="33" t="s">
        <v>162</v>
      </c>
      <c r="C28" s="33"/>
      <c r="D28" s="136">
        <v>1.9977409401568121E-2</v>
      </c>
      <c r="E28" s="192">
        <v>1.9133651400044683E-2</v>
      </c>
    </row>
    <row r="29" spans="2:5" s="22" customFormat="1" ht="14">
      <c r="B29" s="33" t="s">
        <v>161</v>
      </c>
      <c r="C29" s="33"/>
      <c r="D29" s="136">
        <v>1.7708569827417288E-2</v>
      </c>
      <c r="E29" s="192">
        <v>1.9692850886885365E-2</v>
      </c>
    </row>
    <row r="30" spans="2:5" s="22" customFormat="1" ht="14">
      <c r="B30" s="33" t="s">
        <v>163</v>
      </c>
      <c r="C30" s="33"/>
      <c r="D30" s="136">
        <v>1.5444098530829838E-2</v>
      </c>
      <c r="E30" s="192">
        <v>1.5157456947912701E-2</v>
      </c>
    </row>
    <row r="31" spans="2:5" s="22" customFormat="1" ht="14">
      <c r="B31" s="33" t="s">
        <v>164</v>
      </c>
      <c r="C31" s="33"/>
      <c r="D31" s="136">
        <v>1.3659650753258791E-2</v>
      </c>
      <c r="E31" s="192">
        <v>1.4353448240507985E-2</v>
      </c>
    </row>
    <row r="32" spans="2:5" s="22" customFormat="1" ht="14">
      <c r="B32" s="33" t="s">
        <v>167</v>
      </c>
      <c r="C32" s="33"/>
      <c r="D32" s="136">
        <v>1.0244494456030354E-2</v>
      </c>
      <c r="E32" s="192">
        <v>8.4127675877009866E-3</v>
      </c>
    </row>
    <row r="33" spans="2:5" s="22" customFormat="1" ht="14">
      <c r="B33" s="33" t="s">
        <v>165</v>
      </c>
      <c r="C33" s="33"/>
      <c r="D33" s="136">
        <v>9.611014594046256E-3</v>
      </c>
      <c r="E33" s="192">
        <v>9.4046454848397826E-3</v>
      </c>
    </row>
    <row r="34" spans="2:5" s="22" customFormat="1" ht="14">
      <c r="B34" s="33" t="s">
        <v>168</v>
      </c>
      <c r="C34" s="33"/>
      <c r="D34" s="136">
        <v>9.0899770762455593E-3</v>
      </c>
      <c r="E34" s="192">
        <v>9.1327995691800317E-3</v>
      </c>
    </row>
    <row r="35" spans="2:5" s="22" customFormat="1" ht="14">
      <c r="B35" s="33" t="s">
        <v>166</v>
      </c>
      <c r="C35" s="33"/>
      <c r="D35" s="136">
        <v>8.174644867520519E-3</v>
      </c>
      <c r="E35" s="192">
        <v>7.4337063425331199E-3</v>
      </c>
    </row>
    <row r="36" spans="2:5" s="22" customFormat="1" ht="14">
      <c r="B36" s="33" t="s">
        <v>169</v>
      </c>
      <c r="C36" s="33"/>
      <c r="D36" s="136">
        <v>5.4535609201257634E-3</v>
      </c>
      <c r="E36" s="192">
        <v>5.4049035872479742E-3</v>
      </c>
    </row>
    <row r="37" spans="2:5" s="22" customFormat="1" ht="14">
      <c r="B37" s="33" t="s">
        <v>309</v>
      </c>
      <c r="C37" s="33"/>
      <c r="D37" s="136">
        <v>4.5472982167780954E-3</v>
      </c>
      <c r="E37" s="192">
        <v>4.5242075793890659E-3</v>
      </c>
    </row>
    <row r="38" spans="2:5" s="22" customFormat="1">
      <c r="B38" s="33" t="s">
        <v>338</v>
      </c>
      <c r="C38" s="33"/>
      <c r="D38" s="136">
        <v>3.7050629567275228E-2</v>
      </c>
      <c r="E38" s="192">
        <v>3.7876644114895885E-2</v>
      </c>
    </row>
    <row r="39" spans="2:5" s="22" customFormat="1" thickBot="1">
      <c r="B39" s="94" t="s">
        <v>41</v>
      </c>
      <c r="C39" s="94"/>
      <c r="D39" s="154"/>
      <c r="E39" s="94"/>
    </row>
    <row r="40" spans="2:5" s="22" customFormat="1" thickBot="1">
      <c r="B40" s="94" t="s">
        <v>171</v>
      </c>
      <c r="C40" s="150"/>
      <c r="D40" s="152"/>
      <c r="E40" s="150"/>
    </row>
    <row r="41" spans="2:5" s="22" customFormat="1" ht="14">
      <c r="B41" s="33" t="s">
        <v>19</v>
      </c>
      <c r="C41" s="198"/>
      <c r="D41" s="136">
        <v>0.54275948870397495</v>
      </c>
      <c r="E41" s="192">
        <v>0.54873375338713548</v>
      </c>
    </row>
    <row r="42" spans="2:5" s="22" customFormat="1" ht="14">
      <c r="B42" s="221" t="s">
        <v>20</v>
      </c>
      <c r="C42" s="33"/>
      <c r="D42" s="136">
        <v>0.18782402422031805</v>
      </c>
      <c r="E42" s="192">
        <v>0.18621107009671267</v>
      </c>
    </row>
    <row r="43" spans="2:5" s="22" customFormat="1" ht="14">
      <c r="B43" s="221" t="s">
        <v>25</v>
      </c>
      <c r="C43" s="33"/>
      <c r="D43" s="136">
        <v>6.2321325006958785E-2</v>
      </c>
      <c r="E43" s="192">
        <v>6.141759471033989E-2</v>
      </c>
    </row>
    <row r="44" spans="2:5" s="22" customFormat="1" ht="14">
      <c r="B44" s="221" t="s">
        <v>26</v>
      </c>
      <c r="C44" s="33"/>
      <c r="D44" s="136">
        <v>4.0345484595626833E-2</v>
      </c>
      <c r="E44" s="192">
        <v>4.0268613634907635E-2</v>
      </c>
    </row>
    <row r="45" spans="2:5" s="22" customFormat="1" ht="14">
      <c r="B45" s="221" t="s">
        <v>27</v>
      </c>
      <c r="C45" s="33"/>
      <c r="D45" s="136">
        <v>5.6035817434923481E-2</v>
      </c>
      <c r="E45" s="192">
        <v>5.5852107382465321E-2</v>
      </c>
    </row>
    <row r="46" spans="2:5" s="22" customFormat="1" ht="14">
      <c r="B46" s="221" t="s">
        <v>28</v>
      </c>
      <c r="C46" s="33"/>
      <c r="D46" s="136">
        <v>7.5544935601203456E-2</v>
      </c>
      <c r="E46" s="192">
        <v>7.5815145089604297E-2</v>
      </c>
    </row>
    <row r="47" spans="2:5" s="22" customFormat="1" ht="14">
      <c r="B47" s="33" t="s">
        <v>124</v>
      </c>
      <c r="C47" s="33"/>
      <c r="D47" s="136">
        <v>1.7610199233577539E-3</v>
      </c>
      <c r="E47" s="192">
        <v>1.6599712989583404E-3</v>
      </c>
    </row>
    <row r="48" spans="2:5" s="22" customFormat="1" ht="14">
      <c r="B48" s="33" t="s">
        <v>29</v>
      </c>
      <c r="C48" s="33"/>
      <c r="D48" s="136">
        <v>1.0126932191401671E-2</v>
      </c>
      <c r="E48" s="192">
        <v>1.064013515827592E-2</v>
      </c>
    </row>
    <row r="49" spans="2:6" s="22" customFormat="1" ht="14">
      <c r="B49" s="33" t="s">
        <v>30</v>
      </c>
      <c r="C49" s="33"/>
      <c r="D49" s="136">
        <v>8.8549861925612434E-3</v>
      </c>
      <c r="E49" s="192">
        <v>9.0356996117973119E-3</v>
      </c>
    </row>
    <row r="50" spans="2:6" s="22" customFormat="1" ht="14">
      <c r="B50" s="33" t="s">
        <v>0</v>
      </c>
      <c r="C50" s="33"/>
      <c r="D50" s="203">
        <v>1.4425986129673829E-2</v>
      </c>
      <c r="E50" s="204">
        <v>1.0365909629803105E-2</v>
      </c>
    </row>
    <row r="51" spans="2:6" s="22" customFormat="1" thickBot="1">
      <c r="B51" s="94"/>
      <c r="C51" s="94"/>
      <c r="D51" s="199"/>
      <c r="E51" s="200"/>
    </row>
    <row r="52" spans="2:6" ht="15" thickBot="1">
      <c r="B52" s="94" t="s">
        <v>172</v>
      </c>
      <c r="C52" s="150"/>
      <c r="D52" s="152"/>
      <c r="E52" s="150"/>
    </row>
    <row r="53" spans="2:6">
      <c r="B53" s="33" t="s">
        <v>125</v>
      </c>
      <c r="C53" s="34"/>
      <c r="D53" s="139">
        <v>0.4055008080311272</v>
      </c>
      <c r="E53" s="190">
        <v>0.40671010874578745</v>
      </c>
    </row>
    <row r="54" spans="2:6">
      <c r="B54" s="33" t="s">
        <v>126</v>
      </c>
      <c r="C54" s="34"/>
      <c r="D54" s="139">
        <v>0.3668054407578295</v>
      </c>
      <c r="E54" s="190">
        <v>0.36817881680547787</v>
      </c>
    </row>
    <row r="55" spans="2:6">
      <c r="B55" s="33" t="s">
        <v>127</v>
      </c>
      <c r="C55" s="34"/>
      <c r="D55" s="139">
        <v>3.8695367273297719E-2</v>
      </c>
      <c r="E55" s="190">
        <v>3.8531291940309569E-2</v>
      </c>
    </row>
    <row r="56" spans="2:6">
      <c r="B56" s="33" t="s">
        <v>128</v>
      </c>
      <c r="C56" s="34"/>
      <c r="D56" s="139">
        <v>0.21790396409505089</v>
      </c>
      <c r="E56" s="190">
        <v>0.22003971233108344</v>
      </c>
    </row>
    <row r="57" spans="2:6">
      <c r="B57" s="33" t="s">
        <v>129</v>
      </c>
      <c r="C57" s="34"/>
      <c r="D57" s="139">
        <v>0.37659522787382183</v>
      </c>
      <c r="E57" s="190">
        <v>0.37325017892312945</v>
      </c>
    </row>
    <row r="58" spans="2:6" ht="52" customHeight="1" thickBot="1">
      <c r="B58" s="94"/>
      <c r="C58" s="94"/>
      <c r="D58" s="128">
        <v>45747</v>
      </c>
      <c r="E58" s="128">
        <v>45657</v>
      </c>
    </row>
    <row r="59" spans="2:6" ht="15" thickBot="1">
      <c r="B59" s="94" t="s">
        <v>173</v>
      </c>
      <c r="C59" s="150"/>
      <c r="D59" s="152"/>
      <c r="E59" s="150"/>
      <c r="F59" s="44"/>
    </row>
    <row r="60" spans="2:6">
      <c r="B60" s="33" t="s">
        <v>51</v>
      </c>
      <c r="C60" s="34"/>
      <c r="D60" s="139">
        <v>0.90573255610911707</v>
      </c>
      <c r="E60" s="190">
        <v>0.90180607421313719</v>
      </c>
      <c r="F60" s="44"/>
    </row>
    <row r="61" spans="2:6">
      <c r="B61" s="33" t="s">
        <v>52</v>
      </c>
      <c r="C61" s="34"/>
      <c r="D61" s="139">
        <v>0.64735021501825851</v>
      </c>
      <c r="E61" s="190">
        <v>0.64515689796036035</v>
      </c>
      <c r="F61" s="44"/>
    </row>
    <row r="62" spans="2:6">
      <c r="B62" s="33" t="s">
        <v>53</v>
      </c>
      <c r="C62" s="34"/>
      <c r="D62" s="139">
        <v>0.25838228783897232</v>
      </c>
      <c r="E62" s="190">
        <v>0.25664911871492624</v>
      </c>
      <c r="F62" s="44"/>
    </row>
    <row r="63" spans="2:6">
      <c r="B63" s="33" t="s">
        <v>327</v>
      </c>
      <c r="C63" s="34"/>
      <c r="D63" s="139">
        <v>7.512168305652718E-2</v>
      </c>
      <c r="E63" s="190">
        <v>7.8414806137930407E-2</v>
      </c>
      <c r="F63" s="44"/>
    </row>
    <row r="64" spans="2:6">
      <c r="B64" s="33" t="s">
        <v>52</v>
      </c>
      <c r="C64" s="34"/>
      <c r="D64" s="139">
        <v>2.1852625350233516E-2</v>
      </c>
      <c r="E64" s="190">
        <v>2.2250986971748533E-2</v>
      </c>
      <c r="F64" s="44"/>
    </row>
    <row r="65" spans="2:7">
      <c r="B65" s="33" t="s">
        <v>53</v>
      </c>
      <c r="C65" s="34"/>
      <c r="D65" s="139">
        <v>5.3269051955471221E-2</v>
      </c>
      <c r="E65" s="190">
        <v>5.6163783100741473E-2</v>
      </c>
      <c r="F65" s="44"/>
    </row>
    <row r="66" spans="2:7">
      <c r="B66" s="33" t="s">
        <v>328</v>
      </c>
      <c r="C66" s="34"/>
      <c r="D66" s="139">
        <v>1.9145760834355739E-2</v>
      </c>
      <c r="E66" s="190">
        <v>1.9779119648932347E-2</v>
      </c>
      <c r="F66" s="44"/>
    </row>
    <row r="67" spans="2:7">
      <c r="B67" s="33" t="s">
        <v>55</v>
      </c>
      <c r="C67" s="34"/>
      <c r="D67" s="139">
        <v>8.9710021937803031E-3</v>
      </c>
      <c r="E67" s="190">
        <v>9.4533045077794739E-3</v>
      </c>
      <c r="F67" s="44"/>
    </row>
    <row r="68" spans="2:7">
      <c r="B68" s="33" t="s">
        <v>56</v>
      </c>
      <c r="C68" s="34"/>
      <c r="D68" s="139">
        <v>1.0174758640575435E-2</v>
      </c>
      <c r="E68" s="190">
        <v>1.0325815141152873E-2</v>
      </c>
      <c r="F68" s="44"/>
    </row>
    <row r="69" spans="2:7" ht="15" thickBot="1">
      <c r="B69" s="33"/>
      <c r="C69" s="34"/>
      <c r="D69" s="139"/>
      <c r="E69" s="190"/>
      <c r="F69" s="44"/>
    </row>
    <row r="70" spans="2:7" ht="15" thickBot="1">
      <c r="B70" s="35" t="s">
        <v>130</v>
      </c>
      <c r="C70" s="36"/>
      <c r="D70" s="37"/>
      <c r="E70" s="36"/>
      <c r="F70" s="44"/>
    </row>
    <row r="71" spans="2:7">
      <c r="B71" s="33" t="s">
        <v>131</v>
      </c>
      <c r="C71" s="34"/>
      <c r="D71" s="96">
        <v>4125.6503939326722</v>
      </c>
      <c r="E71" s="193">
        <v>4171.4790665773235</v>
      </c>
      <c r="F71" s="44"/>
    </row>
    <row r="72" spans="2:7">
      <c r="B72" s="33" t="s">
        <v>31</v>
      </c>
      <c r="C72" s="34"/>
      <c r="D72" s="96">
        <v>2192.5183021541175</v>
      </c>
      <c r="E72" s="193">
        <v>2177.7360614958479</v>
      </c>
      <c r="F72" s="44"/>
    </row>
    <row r="73" spans="2:7" ht="15" thickBot="1">
      <c r="B73" s="33"/>
      <c r="C73" s="34"/>
      <c r="D73" s="96"/>
      <c r="E73" s="193"/>
      <c r="F73" s="44"/>
    </row>
    <row r="74" spans="2:7" ht="15" thickBot="1">
      <c r="B74" s="35" t="s">
        <v>132</v>
      </c>
      <c r="C74" s="36"/>
      <c r="D74" s="37"/>
      <c r="E74" s="36"/>
      <c r="F74" s="44"/>
      <c r="G74" s="140"/>
    </row>
    <row r="75" spans="2:7">
      <c r="B75" s="33" t="s">
        <v>12</v>
      </c>
      <c r="C75" s="34"/>
      <c r="D75" s="136">
        <v>1.9457713140833933E-2</v>
      </c>
      <c r="E75" s="192">
        <v>1.9954307457241038E-2</v>
      </c>
      <c r="F75" s="44"/>
    </row>
    <row r="76" spans="2:7">
      <c r="B76" s="33" t="s">
        <v>13</v>
      </c>
      <c r="C76" s="34"/>
      <c r="D76" s="136">
        <v>1.3448065676590173E-2</v>
      </c>
      <c r="E76" s="192">
        <v>1.3490660451198804E-2</v>
      </c>
      <c r="F76" s="44"/>
    </row>
    <row r="77" spans="2:7">
      <c r="B77" s="33" t="s">
        <v>14</v>
      </c>
      <c r="C77" s="34"/>
      <c r="D77" s="136">
        <v>1.6178131934247067E-2</v>
      </c>
      <c r="E77" s="192">
        <v>1.616661455296543E-2</v>
      </c>
      <c r="F77" s="44"/>
    </row>
    <row r="78" spans="2:7">
      <c r="B78" s="33" t="s">
        <v>176</v>
      </c>
      <c r="C78" s="34"/>
      <c r="D78" s="136">
        <v>0.36555193508138467</v>
      </c>
      <c r="E78" s="192">
        <v>0.38306442606406865</v>
      </c>
      <c r="F78" s="44"/>
    </row>
    <row r="79" spans="2:7">
      <c r="B79" s="33" t="s">
        <v>32</v>
      </c>
      <c r="C79" s="34"/>
      <c r="D79" s="136">
        <v>1.9145819816228368E-2</v>
      </c>
      <c r="E79" s="192">
        <v>1.9779160594462285E-2</v>
      </c>
      <c r="F79" s="44"/>
    </row>
    <row r="80" spans="2:7">
      <c r="B80" s="33" t="s">
        <v>33</v>
      </c>
      <c r="C80" s="34"/>
      <c r="D80" s="136">
        <v>1.0174773998921326E-2</v>
      </c>
      <c r="E80" s="192">
        <v>1.0325783877904005E-2</v>
      </c>
      <c r="F80" s="44"/>
    </row>
    <row r="81" spans="2:6" ht="15" thickBot="1">
      <c r="B81" s="33"/>
      <c r="C81" s="34"/>
      <c r="D81" s="136"/>
      <c r="E81" s="192"/>
      <c r="F81" s="44"/>
    </row>
    <row r="82" spans="2:6" ht="15" thickBot="1">
      <c r="B82" s="35" t="s">
        <v>133</v>
      </c>
      <c r="C82" s="36"/>
      <c r="D82" s="37"/>
      <c r="E82" s="36"/>
      <c r="F82" s="44"/>
    </row>
    <row r="83" spans="2:6">
      <c r="B83" s="33" t="s">
        <v>134</v>
      </c>
      <c r="C83" s="34"/>
      <c r="D83" s="143">
        <v>206.2994774511628</v>
      </c>
      <c r="E83" s="188">
        <v>200.72008456545319</v>
      </c>
      <c r="F83" s="44"/>
    </row>
    <row r="84" spans="2:6">
      <c r="B84" s="33" t="s">
        <v>135</v>
      </c>
      <c r="C84" s="34"/>
      <c r="D84" s="143">
        <v>293.90491112209048</v>
      </c>
      <c r="E84" s="188">
        <v>339.65958935504131</v>
      </c>
      <c r="F84" s="44"/>
    </row>
    <row r="85" spans="2:6">
      <c r="B85" s="33" t="s">
        <v>136</v>
      </c>
      <c r="C85" s="34"/>
      <c r="D85" s="144">
        <v>1977.1040829080791</v>
      </c>
      <c r="E85" s="194">
        <v>1978.7097134087498</v>
      </c>
      <c r="F85" s="44"/>
    </row>
    <row r="86" spans="2:6">
      <c r="B86" s="33" t="s">
        <v>33</v>
      </c>
      <c r="C86" s="34"/>
      <c r="D86" s="144">
        <v>1499.2903206142312</v>
      </c>
      <c r="E86" s="194">
        <v>1491.9825132918058</v>
      </c>
      <c r="F86" s="44"/>
    </row>
    <row r="87" spans="2:6" ht="15" thickBot="1">
      <c r="B87" s="33"/>
      <c r="C87" s="34"/>
      <c r="D87" s="136"/>
      <c r="E87" s="192"/>
      <c r="F87" s="44"/>
    </row>
    <row r="88" spans="2:6" ht="15" thickBot="1">
      <c r="B88" s="35" t="s">
        <v>137</v>
      </c>
      <c r="C88" s="36"/>
      <c r="D88" s="37"/>
      <c r="E88" s="36"/>
      <c r="F88" s="44"/>
    </row>
    <row r="89" spans="2:6">
      <c r="B89" s="33" t="s">
        <v>138</v>
      </c>
      <c r="C89" s="34"/>
      <c r="D89" s="139">
        <v>0.47922239989497861</v>
      </c>
      <c r="E89" s="190">
        <v>0.47434247705149596</v>
      </c>
      <c r="F89" s="44"/>
    </row>
    <row r="90" spans="2:6">
      <c r="B90" s="33" t="s">
        <v>33</v>
      </c>
      <c r="C90" s="34"/>
      <c r="D90" s="139">
        <v>0.68382111982426785</v>
      </c>
      <c r="E90" s="190">
        <v>0.68510713473100582</v>
      </c>
      <c r="F90" s="44"/>
    </row>
    <row r="91" spans="2:6" ht="15" thickBot="1">
      <c r="B91" s="33"/>
      <c r="C91" s="34"/>
      <c r="D91" s="136"/>
      <c r="E91" s="192"/>
      <c r="F91" s="44"/>
    </row>
    <row r="92" spans="2:6" ht="15" thickBot="1">
      <c r="B92" s="35" t="s">
        <v>139</v>
      </c>
      <c r="C92" s="36"/>
      <c r="D92" s="37"/>
      <c r="E92" s="36"/>
      <c r="F92" s="44"/>
    </row>
    <row r="93" spans="2:6">
      <c r="B93" s="33" t="s">
        <v>140</v>
      </c>
      <c r="C93" s="34"/>
      <c r="D93" s="139">
        <v>0.51025584089086362</v>
      </c>
      <c r="E93" s="190">
        <v>0.50487765861139333</v>
      </c>
      <c r="F93" s="44"/>
    </row>
    <row r="94" spans="2:6">
      <c r="B94" s="33" t="s">
        <v>33</v>
      </c>
      <c r="C94" s="34"/>
      <c r="D94" s="139">
        <v>0.7121135444045138</v>
      </c>
      <c r="E94" s="190">
        <v>0.71439825251640354</v>
      </c>
      <c r="F94" s="44"/>
    </row>
    <row r="95" spans="2:6" ht="15" thickBot="1">
      <c r="B95" s="33"/>
      <c r="C95" s="34"/>
      <c r="D95" s="139"/>
      <c r="E95" s="190"/>
      <c r="F95" s="44"/>
    </row>
    <row r="96" spans="2:6" ht="15" thickBot="1">
      <c r="B96" s="35" t="s">
        <v>141</v>
      </c>
      <c r="C96" s="36"/>
      <c r="D96" s="37"/>
      <c r="E96" s="36"/>
      <c r="F96" s="44"/>
    </row>
    <row r="97" spans="2:6">
      <c r="B97" s="33" t="s">
        <v>12</v>
      </c>
      <c r="C97" s="34"/>
      <c r="D97" s="97">
        <v>6.9593537237807169E-4</v>
      </c>
      <c r="E97" s="195">
        <v>1.8606153462992654E-3</v>
      </c>
      <c r="F97" s="44"/>
    </row>
    <row r="98" spans="2:6">
      <c r="B98" s="33" t="s">
        <v>13</v>
      </c>
      <c r="C98" s="34"/>
      <c r="D98" s="97">
        <v>1.3158568979335908E-3</v>
      </c>
      <c r="E98" s="195">
        <v>-8.5758955126635078E-4</v>
      </c>
      <c r="F98" s="44"/>
    </row>
    <row r="99" spans="2:6">
      <c r="B99" s="33" t="s">
        <v>14</v>
      </c>
      <c r="C99" s="34"/>
      <c r="D99" s="98">
        <v>4.7365882281793121E-4</v>
      </c>
      <c r="E99" s="196">
        <v>-7.6358247327313028E-4</v>
      </c>
      <c r="F99" s="44"/>
    </row>
    <row r="100" spans="2:6">
      <c r="B100" s="33" t="s">
        <v>34</v>
      </c>
      <c r="C100" s="34"/>
      <c r="D100" s="97">
        <v>-7.6405754813969017E-4</v>
      </c>
      <c r="E100" s="195">
        <v>-1.4337966345990484E-3</v>
      </c>
      <c r="F100" s="44"/>
    </row>
    <row r="101" spans="2:6">
      <c r="B101" s="33" t="s">
        <v>35</v>
      </c>
      <c r="C101" s="34"/>
      <c r="D101" s="97">
        <v>1.7012120980186958E-4</v>
      </c>
      <c r="E101" s="195">
        <v>-2.7157023001821378E-3</v>
      </c>
      <c r="F101" s="44"/>
    </row>
    <row r="102" spans="2:6">
      <c r="B102" s="33" t="s">
        <v>36</v>
      </c>
      <c r="C102" s="34"/>
      <c r="D102" s="97">
        <v>1.9790373528475319E-3</v>
      </c>
      <c r="E102" s="195">
        <v>1.4322123697993671E-3</v>
      </c>
      <c r="F102" s="44"/>
    </row>
    <row r="103" spans="2:6">
      <c r="B103" s="33" t="s">
        <v>37</v>
      </c>
      <c r="C103" s="38"/>
      <c r="D103" s="97">
        <v>2.2206960994774361E-3</v>
      </c>
      <c r="E103" s="195">
        <v>1.5776224490110433E-2</v>
      </c>
      <c r="F103" s="44"/>
    </row>
    <row r="104" spans="2:6" ht="15" thickBot="1">
      <c r="B104" s="94" t="s">
        <v>32</v>
      </c>
      <c r="C104" s="39"/>
      <c r="D104" s="99">
        <v>7.8965892119188974E-4</v>
      </c>
      <c r="E104" s="197">
        <v>1.000442731148005E-3</v>
      </c>
      <c r="F104" s="44"/>
    </row>
    <row r="105" spans="2:6" ht="17" customHeight="1">
      <c r="B105" s="40" t="s">
        <v>54</v>
      </c>
      <c r="C105"/>
      <c r="D105"/>
      <c r="E105"/>
      <c r="F105" s="44"/>
    </row>
    <row r="106" spans="2:6" ht="26.5" customHeight="1">
      <c r="B106" s="311" t="s">
        <v>142</v>
      </c>
      <c r="C106" s="311"/>
      <c r="D106" s="311"/>
      <c r="E106" s="311"/>
      <c r="F106" s="45"/>
    </row>
    <row r="107" spans="2:6">
      <c r="B107" s="141" t="s">
        <v>212</v>
      </c>
      <c r="C107" s="205"/>
      <c r="D107" s="205"/>
      <c r="E107" s="205"/>
      <c r="F107" s="45"/>
    </row>
    <row r="108" spans="2:6">
      <c r="B108" s="312" t="s">
        <v>329</v>
      </c>
      <c r="C108" s="312"/>
      <c r="D108" s="312"/>
      <c r="E108" s="312"/>
      <c r="F108" s="45"/>
    </row>
    <row r="109" spans="2:6">
      <c r="B109" s="141" t="s">
        <v>330</v>
      </c>
      <c r="C109" s="298"/>
      <c r="D109" s="298"/>
      <c r="E109" s="298"/>
      <c r="F109" s="45"/>
    </row>
    <row r="110" spans="2:6" s="43" customFormat="1">
      <c r="B110" s="141" t="s">
        <v>331</v>
      </c>
      <c r="C110" s="142"/>
      <c r="D110" s="142"/>
      <c r="E110" s="142"/>
      <c r="F110" s="46"/>
    </row>
    <row r="111" spans="2:6" ht="29.5" customHeight="1">
      <c r="B111" s="141" t="s">
        <v>332</v>
      </c>
      <c r="C111" s="142"/>
      <c r="D111" s="142"/>
      <c r="E111" s="142"/>
      <c r="F111" s="45"/>
    </row>
    <row r="112" spans="2:6">
      <c r="B112" s="42"/>
      <c r="C112"/>
      <c r="D112"/>
      <c r="E112"/>
    </row>
    <row r="113" spans="2:5">
      <c r="B113" s="41"/>
      <c r="C113"/>
      <c r="D113"/>
      <c r="E113"/>
    </row>
  </sheetData>
  <mergeCells count="2">
    <mergeCell ref="B106:E106"/>
    <mergeCell ref="B108:E108"/>
  </mergeCells>
  <pageMargins left="0.7" right="0.7" top="0.75" bottom="0.75" header="0.3" footer="0.3"/>
  <pageSetup paperSize="9" scale="6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U16"/>
  <sheetViews>
    <sheetView showGridLines="0" zoomScale="90" zoomScaleNormal="90" workbookViewId="0"/>
  </sheetViews>
  <sheetFormatPr defaultRowHeight="12.5"/>
  <cols>
    <col min="3" max="3" width="37.08984375" customWidth="1"/>
    <col min="4" max="19" width="8.453125" customWidth="1"/>
  </cols>
  <sheetData>
    <row r="4" spans="1:21" ht="27.65" customHeight="1"/>
    <row r="5" spans="1:21" ht="21.5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1" ht="14">
      <c r="A6" s="27" t="s">
        <v>183</v>
      </c>
      <c r="B6" s="28"/>
      <c r="C6" s="28"/>
      <c r="D6" s="30" t="s">
        <v>333</v>
      </c>
      <c r="E6" s="31" t="s">
        <v>322</v>
      </c>
      <c r="F6" s="31" t="s">
        <v>321</v>
      </c>
      <c r="G6" s="31" t="s">
        <v>318</v>
      </c>
      <c r="H6" s="31" t="s">
        <v>313</v>
      </c>
      <c r="I6" s="31" t="s">
        <v>310</v>
      </c>
      <c r="J6" s="31" t="s">
        <v>307</v>
      </c>
      <c r="K6" s="31" t="s">
        <v>306</v>
      </c>
      <c r="L6" s="31" t="s">
        <v>303</v>
      </c>
      <c r="M6" s="31" t="s">
        <v>223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1" ht="20" customHeight="1">
      <c r="A7" s="70" t="s">
        <v>38</v>
      </c>
      <c r="B7" s="4"/>
      <c r="C7" s="4"/>
      <c r="D7" s="95">
        <v>545.71835499999997</v>
      </c>
      <c r="E7" s="10">
        <v>3415.145669</v>
      </c>
      <c r="F7" s="10">
        <v>1115.5931880000001</v>
      </c>
      <c r="G7" s="10">
        <v>868.48476700000003</v>
      </c>
      <c r="H7" s="10">
        <v>925.32568200000003</v>
      </c>
      <c r="I7" s="10">
        <v>506</v>
      </c>
      <c r="J7" s="10">
        <v>3402</v>
      </c>
      <c r="K7" s="10">
        <v>677</v>
      </c>
      <c r="L7" s="10">
        <v>877</v>
      </c>
      <c r="M7" s="10">
        <v>966</v>
      </c>
      <c r="N7" s="10">
        <v>882</v>
      </c>
      <c r="O7" s="10">
        <v>2818</v>
      </c>
      <c r="P7" s="10">
        <v>727</v>
      </c>
      <c r="Q7" s="10">
        <v>752</v>
      </c>
      <c r="R7" s="10">
        <v>887</v>
      </c>
      <c r="S7" s="10">
        <v>452</v>
      </c>
      <c r="T7" s="10"/>
      <c r="U7" s="10"/>
    </row>
    <row r="8" spans="1:21" ht="20" customHeight="1">
      <c r="A8" s="65" t="s">
        <v>39</v>
      </c>
      <c r="B8" s="4"/>
      <c r="C8" s="4"/>
      <c r="D8" s="286">
        <v>1.32</v>
      </c>
      <c r="E8" s="206">
        <v>8.33</v>
      </c>
      <c r="F8" s="206">
        <v>2.75</v>
      </c>
      <c r="G8" s="206">
        <v>2.14</v>
      </c>
      <c r="H8" s="206">
        <v>2.25</v>
      </c>
      <c r="I8" s="206">
        <v>1.18</v>
      </c>
      <c r="J8" s="206">
        <v>8.0399999999999991</v>
      </c>
      <c r="K8" s="206">
        <v>1.59</v>
      </c>
      <c r="L8" s="206">
        <v>2.0699999999999998</v>
      </c>
      <c r="M8" s="206">
        <v>2.29</v>
      </c>
      <c r="N8" s="206">
        <v>2.08</v>
      </c>
      <c r="O8" s="206">
        <v>6.64</v>
      </c>
      <c r="P8" s="206">
        <v>1.71</v>
      </c>
      <c r="Q8" s="206">
        <v>1.77</v>
      </c>
      <c r="R8" s="216">
        <v>2.1</v>
      </c>
      <c r="S8" s="206">
        <v>1.06</v>
      </c>
    </row>
    <row r="9" spans="1:21" ht="20" customHeight="1">
      <c r="A9" s="68" t="s">
        <v>40</v>
      </c>
      <c r="B9" s="64"/>
      <c r="C9" s="64"/>
      <c r="D9" s="119"/>
      <c r="E9" s="281"/>
      <c r="F9" s="281"/>
      <c r="G9" s="281"/>
      <c r="H9" s="281"/>
      <c r="I9" s="281"/>
      <c r="J9" s="281"/>
      <c r="K9" s="281"/>
      <c r="L9" s="215"/>
      <c r="M9" s="215"/>
      <c r="N9" s="215"/>
      <c r="O9" s="215"/>
      <c r="P9" s="215"/>
      <c r="Q9" s="215"/>
      <c r="R9" s="215"/>
      <c r="S9" s="215"/>
    </row>
    <row r="10" spans="1:21" ht="20" customHeight="1">
      <c r="A10" s="65" t="s">
        <v>12</v>
      </c>
      <c r="B10" s="4"/>
      <c r="C10" s="4"/>
      <c r="D10" s="95">
        <v>280.68922400000002</v>
      </c>
      <c r="E10" s="10">
        <v>1846.4654820000001</v>
      </c>
      <c r="F10" s="10">
        <v>487.45357899999999</v>
      </c>
      <c r="G10" s="10">
        <v>597.73697200000004</v>
      </c>
      <c r="H10" s="10">
        <v>518.66059499999994</v>
      </c>
      <c r="I10" s="10">
        <v>243</v>
      </c>
      <c r="J10" s="10">
        <v>1866</v>
      </c>
      <c r="K10" s="10">
        <v>474</v>
      </c>
      <c r="L10" s="10">
        <v>517</v>
      </c>
      <c r="M10" s="10">
        <v>576</v>
      </c>
      <c r="N10" s="10">
        <v>299</v>
      </c>
      <c r="O10" s="10">
        <v>1876</v>
      </c>
      <c r="P10" s="10">
        <v>545</v>
      </c>
      <c r="Q10" s="10">
        <v>447</v>
      </c>
      <c r="R10" s="10">
        <v>652</v>
      </c>
      <c r="S10" s="10">
        <v>231</v>
      </c>
      <c r="U10" s="135"/>
    </row>
    <row r="11" spans="1:21" ht="20" customHeight="1">
      <c r="A11" s="65" t="s">
        <v>13</v>
      </c>
      <c r="B11" s="4"/>
      <c r="C11" s="4"/>
      <c r="D11" s="95">
        <v>207.26684499999999</v>
      </c>
      <c r="E11" s="10">
        <v>857.84915000000001</v>
      </c>
      <c r="F11" s="10">
        <v>237.90631400000001</v>
      </c>
      <c r="G11" s="10">
        <v>179.18501599999999</v>
      </c>
      <c r="H11" s="10">
        <v>244.16033100000001</v>
      </c>
      <c r="I11" s="10">
        <v>197</v>
      </c>
      <c r="J11" s="10">
        <v>763</v>
      </c>
      <c r="K11" s="10">
        <v>102</v>
      </c>
      <c r="L11" s="10">
        <v>200</v>
      </c>
      <c r="M11" s="10">
        <v>276</v>
      </c>
      <c r="N11" s="10">
        <v>184</v>
      </c>
      <c r="O11" s="10">
        <v>653</v>
      </c>
      <c r="P11" s="10">
        <v>41</v>
      </c>
      <c r="Q11" s="10">
        <v>170</v>
      </c>
      <c r="R11" s="10">
        <v>244</v>
      </c>
      <c r="S11" s="10">
        <v>199</v>
      </c>
      <c r="U11" s="135"/>
    </row>
    <row r="12" spans="1:21" ht="20" customHeight="1">
      <c r="A12" s="65" t="s">
        <v>14</v>
      </c>
      <c r="B12" s="4"/>
      <c r="C12" s="4"/>
      <c r="D12" s="95">
        <v>134.99175199999999</v>
      </c>
      <c r="E12" s="10">
        <v>751.025217</v>
      </c>
      <c r="F12" s="10">
        <v>175.31374</v>
      </c>
      <c r="G12" s="10">
        <v>205.372908</v>
      </c>
      <c r="H12" s="10">
        <v>223.95720299999999</v>
      </c>
      <c r="I12" s="10">
        <v>146</v>
      </c>
      <c r="J12" s="10">
        <v>676</v>
      </c>
      <c r="K12" s="10">
        <v>178</v>
      </c>
      <c r="L12" s="10">
        <v>200</v>
      </c>
      <c r="M12" s="10">
        <v>190</v>
      </c>
      <c r="N12" s="10">
        <v>108</v>
      </c>
      <c r="O12" s="10">
        <v>428</v>
      </c>
      <c r="P12" s="10">
        <v>160</v>
      </c>
      <c r="Q12" s="10">
        <v>145</v>
      </c>
      <c r="R12" s="10">
        <v>45</v>
      </c>
      <c r="S12" s="10">
        <v>77</v>
      </c>
      <c r="U12" s="135"/>
    </row>
    <row r="13" spans="1:21" ht="20" customHeight="1">
      <c r="A13" s="69" t="s">
        <v>22</v>
      </c>
      <c r="B13" s="66"/>
      <c r="C13" s="66"/>
      <c r="D13" s="120">
        <v>-77.22954</v>
      </c>
      <c r="E13" s="67">
        <v>-40.194167</v>
      </c>
      <c r="F13" s="67">
        <v>214.91957300000001</v>
      </c>
      <c r="G13" s="67">
        <v>-113.81013299999999</v>
      </c>
      <c r="H13" s="67">
        <v>-61.452446999999999</v>
      </c>
      <c r="I13" s="67">
        <v>-80</v>
      </c>
      <c r="J13" s="67">
        <v>97</v>
      </c>
      <c r="K13" s="67">
        <v>-77</v>
      </c>
      <c r="L13" s="67">
        <v>-41</v>
      </c>
      <c r="M13" s="67">
        <v>-76</v>
      </c>
      <c r="N13" s="67">
        <v>291</v>
      </c>
      <c r="O13" s="67">
        <v>-139</v>
      </c>
      <c r="P13" s="67">
        <v>-19</v>
      </c>
      <c r="Q13" s="67">
        <v>-10</v>
      </c>
      <c r="R13" s="67">
        <v>-54</v>
      </c>
      <c r="S13" s="67">
        <v>-55</v>
      </c>
    </row>
    <row r="14" spans="1:21" ht="20" customHeight="1" thickBot="1">
      <c r="A14" s="71" t="s">
        <v>15</v>
      </c>
      <c r="B14" s="72"/>
      <c r="C14" s="72"/>
      <c r="D14" s="208">
        <v>58.824078084315843</v>
      </c>
      <c r="E14" s="209">
        <v>56.603299695948181</v>
      </c>
      <c r="F14" s="209">
        <v>56.603299695948181</v>
      </c>
      <c r="G14" s="209">
        <v>54.08</v>
      </c>
      <c r="H14" s="209">
        <v>53.18</v>
      </c>
      <c r="I14" s="209">
        <v>54.94</v>
      </c>
      <c r="J14" s="209">
        <v>53.9</v>
      </c>
      <c r="K14" s="209">
        <v>53.9</v>
      </c>
      <c r="L14" s="209">
        <v>52.2</v>
      </c>
      <c r="M14" s="209">
        <v>51.2</v>
      </c>
      <c r="N14" s="209">
        <v>51.9</v>
      </c>
      <c r="O14" s="209">
        <v>48.7</v>
      </c>
      <c r="P14" s="209">
        <v>48.7</v>
      </c>
      <c r="Q14" s="209">
        <v>46.8</v>
      </c>
      <c r="R14" s="209">
        <v>46.5</v>
      </c>
      <c r="S14" s="207">
        <v>51.8</v>
      </c>
    </row>
    <row r="16" spans="1:21" ht="13">
      <c r="A16" s="138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AA56"/>
  <sheetViews>
    <sheetView showGridLines="0" zoomScale="90" zoomScaleNormal="90" workbookViewId="0">
      <pane xSplit="1" ySplit="6" topLeftCell="B26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54296875" customWidth="1"/>
    <col min="2" max="9" width="8.81640625" customWidth="1"/>
    <col min="10" max="17" width="9" customWidth="1"/>
    <col min="18" max="18" width="8.90625" customWidth="1"/>
    <col min="19" max="20" width="9.08984375" bestFit="1" customWidth="1"/>
  </cols>
  <sheetData>
    <row r="3" spans="1:27">
      <c r="H3" s="1"/>
      <c r="I3" s="1"/>
      <c r="J3" s="1"/>
      <c r="K3" s="1"/>
      <c r="L3" s="1"/>
      <c r="M3" s="1"/>
      <c r="N3" s="1"/>
      <c r="O3" s="1"/>
      <c r="P3" s="1"/>
      <c r="Q3" s="1"/>
    </row>
    <row r="4" spans="1:27" ht="13" customHeight="1"/>
    <row r="5" spans="1:27" ht="20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27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  <c r="S6" t="s">
        <v>321</v>
      </c>
      <c r="T6" t="s">
        <v>318</v>
      </c>
      <c r="U6" t="s">
        <v>313</v>
      </c>
      <c r="V6" t="s">
        <v>310</v>
      </c>
    </row>
    <row r="7" spans="1:27" ht="22" customHeight="1">
      <c r="A7" s="8" t="s">
        <v>50</v>
      </c>
      <c r="B7" s="63"/>
      <c r="C7" s="284"/>
      <c r="D7" s="284"/>
      <c r="E7" s="284"/>
      <c r="F7" s="284"/>
      <c r="G7" s="284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27" ht="15" customHeight="1">
      <c r="A8" s="3" t="s">
        <v>4</v>
      </c>
      <c r="B8" s="19">
        <v>1420.995516</v>
      </c>
      <c r="C8" s="10">
        <v>5574.0231359999998</v>
      </c>
      <c r="D8" s="10">
        <v>1432.6210739999999</v>
      </c>
      <c r="E8" s="10">
        <v>1393.6265249999999</v>
      </c>
      <c r="F8" s="10">
        <v>1378.8102060000001</v>
      </c>
      <c r="G8" s="10">
        <v>1368.9653310000001</v>
      </c>
      <c r="H8" s="10">
        <v>5472.5808150000003</v>
      </c>
      <c r="I8" s="10">
        <v>1359.801508</v>
      </c>
      <c r="J8" s="10">
        <v>1382.165475</v>
      </c>
      <c r="K8" s="10">
        <v>1407.081807</v>
      </c>
      <c r="L8" s="10">
        <v>1323.532025</v>
      </c>
      <c r="M8" s="10">
        <v>5162.4499949999999</v>
      </c>
      <c r="N8" s="10">
        <v>1416.611539</v>
      </c>
      <c r="O8" s="10">
        <v>1297.361545</v>
      </c>
      <c r="P8" s="10">
        <v>1247.558436</v>
      </c>
      <c r="Q8" s="10">
        <v>1200.9184749999999</v>
      </c>
      <c r="R8" s="10"/>
      <c r="S8" s="10">
        <v>1432.6210739999999</v>
      </c>
      <c r="T8">
        <v>1393.6265249999999</v>
      </c>
      <c r="U8">
        <v>1378.8102060000001</v>
      </c>
      <c r="V8">
        <v>1368.9653310000001</v>
      </c>
      <c r="X8" s="282">
        <f>D8-S8</f>
        <v>0</v>
      </c>
      <c r="Y8" s="282">
        <f t="shared" ref="Y8:Z8" si="0">E8-T8</f>
        <v>0</v>
      </c>
      <c r="Z8" s="282">
        <f t="shared" si="0"/>
        <v>0</v>
      </c>
      <c r="AA8" s="282">
        <f>G8-V8</f>
        <v>0</v>
      </c>
    </row>
    <row r="9" spans="1:27" ht="15" customHeight="1">
      <c r="A9" s="5" t="s">
        <v>185</v>
      </c>
      <c r="B9" s="19">
        <v>773.05142799999999</v>
      </c>
      <c r="C9" s="10">
        <v>2945.1700620000001</v>
      </c>
      <c r="D9" s="10">
        <v>764.226629</v>
      </c>
      <c r="E9" s="10">
        <v>740.03739499999995</v>
      </c>
      <c r="F9" s="10">
        <v>726.49575600000003</v>
      </c>
      <c r="G9" s="10">
        <v>714.41028200000005</v>
      </c>
      <c r="H9" s="10">
        <v>2679.2733119999998</v>
      </c>
      <c r="I9" s="10">
        <v>682.962715</v>
      </c>
      <c r="J9" s="10">
        <v>699.41122700000005</v>
      </c>
      <c r="K9" s="10">
        <v>666.242434</v>
      </c>
      <c r="L9" s="10">
        <v>630.65693599999997</v>
      </c>
      <c r="M9" s="10">
        <v>2422.6594409999998</v>
      </c>
      <c r="N9" s="10">
        <v>620.55526599999996</v>
      </c>
      <c r="O9" s="10">
        <v>620.66023299999995</v>
      </c>
      <c r="P9" s="10">
        <v>603.35450200000002</v>
      </c>
      <c r="Q9" s="10">
        <v>578.08943999999997</v>
      </c>
      <c r="S9" s="10">
        <v>764.226629</v>
      </c>
      <c r="T9">
        <v>740.03739499999995</v>
      </c>
      <c r="U9">
        <v>726.49575600000003</v>
      </c>
      <c r="V9">
        <v>714.41028200000005</v>
      </c>
      <c r="X9" s="282">
        <f t="shared" ref="X9:X56" si="1">D9-S9</f>
        <v>0</v>
      </c>
      <c r="Y9" s="282">
        <f t="shared" ref="Y9:Y56" si="2">E9-T9</f>
        <v>0</v>
      </c>
      <c r="Z9" s="282">
        <f t="shared" ref="Z9:Z56" si="3">F9-U9</f>
        <v>0</v>
      </c>
      <c r="AA9" s="282">
        <f t="shared" ref="AA9:AA56" si="4">G9-V9</f>
        <v>0</v>
      </c>
    </row>
    <row r="10" spans="1:27" ht="15" customHeight="1">
      <c r="A10" s="6" t="s">
        <v>186</v>
      </c>
      <c r="B10" s="19">
        <v>648.43436999999994</v>
      </c>
      <c r="C10" s="10">
        <v>2481.8042719999999</v>
      </c>
      <c r="D10" s="10">
        <v>639.82399399999997</v>
      </c>
      <c r="E10" s="10">
        <v>631.26989300000002</v>
      </c>
      <c r="F10" s="10">
        <v>612.69285600000001</v>
      </c>
      <c r="G10" s="10">
        <v>598.01752899999997</v>
      </c>
      <c r="H10" s="10">
        <v>2279.7924889999999</v>
      </c>
      <c r="I10" s="10">
        <v>584.02747499999998</v>
      </c>
      <c r="J10" s="10">
        <v>586.53116399999999</v>
      </c>
      <c r="K10" s="10">
        <v>566.55685300000005</v>
      </c>
      <c r="L10" s="10">
        <v>542.67699700000003</v>
      </c>
      <c r="M10" s="10">
        <v>2050.1388590000001</v>
      </c>
      <c r="N10" s="10">
        <v>526.11074199999996</v>
      </c>
      <c r="O10" s="10">
        <v>526.56435199999999</v>
      </c>
      <c r="P10" s="10">
        <v>505.69967500000001</v>
      </c>
      <c r="Q10" s="10">
        <v>491.76409000000001</v>
      </c>
      <c r="S10">
        <v>639.82399399999997</v>
      </c>
      <c r="T10">
        <v>631.26989300000002</v>
      </c>
      <c r="U10">
        <v>612.69285600000001</v>
      </c>
      <c r="V10">
        <v>598.01752899999997</v>
      </c>
      <c r="X10" s="282">
        <f t="shared" si="1"/>
        <v>0</v>
      </c>
      <c r="Y10" s="282">
        <f t="shared" si="2"/>
        <v>0</v>
      </c>
      <c r="Z10" s="282">
        <f t="shared" si="3"/>
        <v>0</v>
      </c>
      <c r="AA10" s="282">
        <f t="shared" si="4"/>
        <v>0</v>
      </c>
    </row>
    <row r="11" spans="1:27" ht="15" customHeight="1">
      <c r="A11" s="6" t="s">
        <v>187</v>
      </c>
      <c r="B11" s="19">
        <v>124.617058</v>
      </c>
      <c r="C11" s="10">
        <v>463.36579</v>
      </c>
      <c r="D11" s="10">
        <v>124.402635</v>
      </c>
      <c r="E11" s="10">
        <v>108.76750199999999</v>
      </c>
      <c r="F11" s="10">
        <v>113.80289999999999</v>
      </c>
      <c r="G11" s="10">
        <v>116.392753</v>
      </c>
      <c r="H11" s="10">
        <v>399.48082299999999</v>
      </c>
      <c r="I11" s="10">
        <v>98.935239999999993</v>
      </c>
      <c r="J11" s="10">
        <v>112.88006300000001</v>
      </c>
      <c r="K11" s="10">
        <v>99.685580999999999</v>
      </c>
      <c r="L11" s="10">
        <v>87.979939000000002</v>
      </c>
      <c r="M11" s="10">
        <v>372.52058199999999</v>
      </c>
      <c r="N11" s="10">
        <v>94.444524000000001</v>
      </c>
      <c r="O11" s="10">
        <v>94.095881000000006</v>
      </c>
      <c r="P11" s="10">
        <v>97.654826999999997</v>
      </c>
      <c r="Q11" s="10">
        <v>86.32535</v>
      </c>
      <c r="S11">
        <v>124.402635</v>
      </c>
      <c r="T11" s="10">
        <v>108.76750199999999</v>
      </c>
      <c r="U11">
        <v>113.80289999999999</v>
      </c>
      <c r="V11">
        <v>116.392753</v>
      </c>
      <c r="X11" s="282">
        <f t="shared" si="1"/>
        <v>0</v>
      </c>
      <c r="Y11" s="282">
        <f t="shared" si="2"/>
        <v>0</v>
      </c>
      <c r="Z11" s="282">
        <f t="shared" si="3"/>
        <v>0</v>
      </c>
      <c r="AA11" s="282">
        <f t="shared" si="4"/>
        <v>0</v>
      </c>
    </row>
    <row r="12" spans="1:27" ht="15" customHeight="1">
      <c r="A12" s="3" t="s">
        <v>5</v>
      </c>
      <c r="B12" s="19">
        <v>9.1241090000000007</v>
      </c>
      <c r="C12" s="10">
        <v>56.509802000000001</v>
      </c>
      <c r="D12" s="10">
        <v>12.975133</v>
      </c>
      <c r="E12" s="10">
        <v>10.532349</v>
      </c>
      <c r="F12" s="10">
        <v>25.998837999999999</v>
      </c>
      <c r="G12" s="10">
        <v>7.003482</v>
      </c>
      <c r="H12" s="10">
        <v>58.522092999999998</v>
      </c>
      <c r="I12" s="10">
        <v>11.561457000000001</v>
      </c>
      <c r="J12" s="10">
        <v>9.6550030000000007</v>
      </c>
      <c r="K12" s="10">
        <v>29.756684</v>
      </c>
      <c r="L12" s="10">
        <v>7.5489490000000004</v>
      </c>
      <c r="M12" s="10">
        <v>59.495978000000001</v>
      </c>
      <c r="N12" s="10">
        <v>9.7767199999999992</v>
      </c>
      <c r="O12" s="10">
        <v>21.529972000000001</v>
      </c>
      <c r="P12" s="10">
        <v>20.967856000000001</v>
      </c>
      <c r="Q12" s="10">
        <v>7.2214299999999998</v>
      </c>
      <c r="S12">
        <v>12.975133</v>
      </c>
      <c r="T12">
        <v>10.532349</v>
      </c>
      <c r="U12">
        <v>25.998837999999999</v>
      </c>
      <c r="V12">
        <v>7.003482</v>
      </c>
      <c r="X12" s="282">
        <f t="shared" si="1"/>
        <v>0</v>
      </c>
      <c r="Y12" s="282">
        <f t="shared" si="2"/>
        <v>0</v>
      </c>
      <c r="Z12" s="282">
        <f t="shared" si="3"/>
        <v>0</v>
      </c>
      <c r="AA12" s="282">
        <f t="shared" si="4"/>
        <v>0</v>
      </c>
    </row>
    <row r="13" spans="1:27" ht="25">
      <c r="A13" s="279" t="s">
        <v>312</v>
      </c>
      <c r="B13" s="19">
        <v>-45.042282</v>
      </c>
      <c r="C13" s="10">
        <v>-168.24892</v>
      </c>
      <c r="D13" s="10">
        <v>-73.888471999999993</v>
      </c>
      <c r="E13" s="10">
        <v>-42.493163000000003</v>
      </c>
      <c r="F13" s="10">
        <v>3.0920239999999999</v>
      </c>
      <c r="G13" s="10">
        <v>-54.959308999999998</v>
      </c>
      <c r="H13" s="10">
        <v>9.1779490000000123</v>
      </c>
      <c r="I13" s="10">
        <v>-40.010307000000005</v>
      </c>
      <c r="J13" s="10">
        <v>-8.3042099999999976</v>
      </c>
      <c r="K13" s="10">
        <v>33.430554000000001</v>
      </c>
      <c r="L13" s="10">
        <v>24.061912000000007</v>
      </c>
      <c r="M13" s="10">
        <v>156.13314500000001</v>
      </c>
      <c r="N13" s="10">
        <v>26.635866</v>
      </c>
      <c r="O13" s="10">
        <v>-3.8185050000000018</v>
      </c>
      <c r="P13" s="10">
        <v>39.779201999999998</v>
      </c>
      <c r="Q13" s="10">
        <v>93.536581999999996</v>
      </c>
      <c r="S13">
        <v>-73.888471999999993</v>
      </c>
      <c r="T13">
        <v>-42.493163000000003</v>
      </c>
      <c r="U13">
        <v>3.0920239999999999</v>
      </c>
      <c r="V13">
        <v>-54.959308999999998</v>
      </c>
      <c r="X13" s="282">
        <f t="shared" si="1"/>
        <v>0</v>
      </c>
      <c r="Y13" s="282">
        <f t="shared" si="2"/>
        <v>0</v>
      </c>
      <c r="Z13" s="282">
        <f t="shared" si="3"/>
        <v>0</v>
      </c>
      <c r="AA13" s="282">
        <f t="shared" si="4"/>
        <v>0</v>
      </c>
    </row>
    <row r="14" spans="1:27" ht="15" customHeight="1">
      <c r="A14" s="18" t="s">
        <v>6</v>
      </c>
      <c r="B14" s="19">
        <v>689.94172500000002</v>
      </c>
      <c r="C14" s="10">
        <v>2578.284881</v>
      </c>
      <c r="D14" s="10">
        <v>700.05571299999997</v>
      </c>
      <c r="E14" s="10">
        <v>640.90157199999999</v>
      </c>
      <c r="F14" s="10">
        <v>623.13070800000003</v>
      </c>
      <c r="G14" s="10">
        <v>614.19688799999994</v>
      </c>
      <c r="H14" s="10">
        <v>2348.5577079999998</v>
      </c>
      <c r="I14" s="10">
        <v>599.99944200000004</v>
      </c>
      <c r="J14" s="10">
        <v>588.37492499999996</v>
      </c>
      <c r="K14" s="10">
        <v>583.920571</v>
      </c>
      <c r="L14" s="10">
        <v>576.25703899999996</v>
      </c>
      <c r="M14" s="10">
        <v>2218.1059869999999</v>
      </c>
      <c r="N14" s="10">
        <v>548.83435099999997</v>
      </c>
      <c r="O14" s="10">
        <v>557.00801300000001</v>
      </c>
      <c r="P14" s="10">
        <v>541.88935400000003</v>
      </c>
      <c r="Q14" s="10">
        <v>570.37426900000003</v>
      </c>
      <c r="S14">
        <v>700.05571299999997</v>
      </c>
      <c r="T14">
        <v>640.90157199999999</v>
      </c>
      <c r="U14">
        <v>623.13070800000003</v>
      </c>
      <c r="V14">
        <v>614.19688799999994</v>
      </c>
      <c r="X14" s="282">
        <f t="shared" si="1"/>
        <v>0</v>
      </c>
      <c r="Y14" s="282">
        <f t="shared" si="2"/>
        <v>0</v>
      </c>
      <c r="Z14" s="282">
        <f t="shared" si="3"/>
        <v>0</v>
      </c>
      <c r="AA14" s="282">
        <f t="shared" si="4"/>
        <v>0</v>
      </c>
    </row>
    <row r="15" spans="1:27" ht="15" customHeight="1">
      <c r="A15" s="7" t="s">
        <v>42</v>
      </c>
      <c r="B15" s="19">
        <v>66.753169</v>
      </c>
      <c r="C15" s="10">
        <v>181.06081800000001</v>
      </c>
      <c r="D15" s="10">
        <v>27.329114000000001</v>
      </c>
      <c r="E15" s="10">
        <v>44.525632999999999</v>
      </c>
      <c r="F15" s="10">
        <v>51.078333999999998</v>
      </c>
      <c r="G15" s="10">
        <v>58.127737000000003</v>
      </c>
      <c r="H15" s="10">
        <v>655.64753700000006</v>
      </c>
      <c r="I15" s="10">
        <v>59.507086000000001</v>
      </c>
      <c r="J15" s="10">
        <v>43.815441999999997</v>
      </c>
      <c r="K15" s="10">
        <v>54.125250000000001</v>
      </c>
      <c r="L15" s="10">
        <v>498.19992999999999</v>
      </c>
      <c r="M15" s="10">
        <v>16.224567</v>
      </c>
      <c r="N15" s="10">
        <v>-102.50041400000001</v>
      </c>
      <c r="O15" s="10">
        <v>2.823887</v>
      </c>
      <c r="P15" s="10">
        <v>68.786162000000004</v>
      </c>
      <c r="Q15" s="10">
        <v>47.114932000000003</v>
      </c>
      <c r="S15">
        <v>27.329114000000001</v>
      </c>
      <c r="T15" s="10">
        <v>44.525632999999999</v>
      </c>
      <c r="U15">
        <v>51.078333999999998</v>
      </c>
      <c r="V15">
        <v>58.127737000000003</v>
      </c>
      <c r="X15" s="282">
        <f t="shared" si="1"/>
        <v>0</v>
      </c>
      <c r="Y15" s="282">
        <f t="shared" si="2"/>
        <v>0</v>
      </c>
      <c r="Z15" s="282">
        <f t="shared" si="3"/>
        <v>0</v>
      </c>
      <c r="AA15" s="282">
        <f t="shared" si="4"/>
        <v>0</v>
      </c>
    </row>
    <row r="16" spans="1:27" ht="15" customHeight="1">
      <c r="A16" s="13" t="s">
        <v>44</v>
      </c>
      <c r="B16" s="272">
        <v>2914.8236649999999</v>
      </c>
      <c r="C16" s="276">
        <v>11166.799779000001</v>
      </c>
      <c r="D16" s="276">
        <v>2863.319191</v>
      </c>
      <c r="E16" s="276">
        <v>2787.1303109999999</v>
      </c>
      <c r="F16" s="276">
        <v>2808.6058659999999</v>
      </c>
      <c r="G16" s="276">
        <v>2707.7444110000001</v>
      </c>
      <c r="H16" s="12">
        <v>11223.759414</v>
      </c>
      <c r="I16" s="276">
        <v>2673.8219009999998</v>
      </c>
      <c r="J16" s="12">
        <v>2715.1178620000001</v>
      </c>
      <c r="K16" s="12">
        <v>2774.5572999999999</v>
      </c>
      <c r="L16" s="12">
        <v>3060.2567909999998</v>
      </c>
      <c r="M16" s="12">
        <v>10035.069156</v>
      </c>
      <c r="N16" s="12">
        <v>2519.9133710000001</v>
      </c>
      <c r="O16" s="12">
        <v>2495.565145</v>
      </c>
      <c r="P16" s="12">
        <v>2522.3355120000001</v>
      </c>
      <c r="Q16" s="12">
        <v>2497.2551279999998</v>
      </c>
      <c r="S16">
        <v>2863.319191</v>
      </c>
      <c r="T16" s="10">
        <v>2787.1303109999999</v>
      </c>
      <c r="U16">
        <v>2808.6058659999999</v>
      </c>
      <c r="V16">
        <v>2707.7444110000001</v>
      </c>
      <c r="X16" s="282">
        <f t="shared" si="1"/>
        <v>0</v>
      </c>
      <c r="Y16" s="282">
        <f t="shared" si="2"/>
        <v>0</v>
      </c>
      <c r="Z16" s="282">
        <f t="shared" si="3"/>
        <v>0</v>
      </c>
      <c r="AA16" s="282">
        <f t="shared" si="4"/>
        <v>0</v>
      </c>
    </row>
    <row r="17" spans="1:27" ht="15" customHeight="1">
      <c r="A17" s="3" t="s">
        <v>188</v>
      </c>
      <c r="B17" s="19">
        <v>-1497.8002879999999</v>
      </c>
      <c r="C17" s="10">
        <v>-4565.1166739999999</v>
      </c>
      <c r="D17" s="10">
        <v>-1125.5415820000001</v>
      </c>
      <c r="E17" s="10">
        <v>-1058.2638460000001</v>
      </c>
      <c r="F17" s="10">
        <v>-950.12614299999996</v>
      </c>
      <c r="G17" s="10">
        <v>-1431.185103</v>
      </c>
      <c r="H17" s="10">
        <v>-4615.7486650000001</v>
      </c>
      <c r="I17" s="10">
        <v>-1084.9061710000001</v>
      </c>
      <c r="J17" s="10">
        <v>-1011.0391540000001</v>
      </c>
      <c r="K17" s="10">
        <v>-1018.897569</v>
      </c>
      <c r="L17" s="10">
        <v>-1500.905771</v>
      </c>
      <c r="M17" s="10">
        <v>-4327.1345110000002</v>
      </c>
      <c r="N17" s="10">
        <v>-1036.485905</v>
      </c>
      <c r="O17" s="10">
        <v>-951.75639799999999</v>
      </c>
      <c r="P17" s="10">
        <v>-943.72925799999996</v>
      </c>
      <c r="Q17" s="10">
        <v>-1395.1629499999999</v>
      </c>
      <c r="S17">
        <v>-1125.5415820000001</v>
      </c>
      <c r="T17">
        <v>-1058.2638460000001</v>
      </c>
      <c r="U17">
        <v>-950.12614299999996</v>
      </c>
      <c r="V17">
        <v>-1431.185103</v>
      </c>
      <c r="X17" s="282">
        <f t="shared" si="1"/>
        <v>0</v>
      </c>
      <c r="Y17" s="282">
        <f t="shared" si="2"/>
        <v>0</v>
      </c>
      <c r="Z17" s="282">
        <f t="shared" si="3"/>
        <v>0</v>
      </c>
      <c r="AA17" s="282">
        <f t="shared" si="4"/>
        <v>0</v>
      </c>
    </row>
    <row r="18" spans="1:27" ht="15" customHeight="1">
      <c r="A18" s="6" t="s">
        <v>189</v>
      </c>
      <c r="B18" s="19">
        <v>-1106.438576</v>
      </c>
      <c r="C18" s="10">
        <v>-4473.5175579999996</v>
      </c>
      <c r="D18" s="10">
        <v>-1201.290532</v>
      </c>
      <c r="E18" s="10">
        <v>-1135.3426320000001</v>
      </c>
      <c r="F18" s="10">
        <v>-1073.729859</v>
      </c>
      <c r="G18" s="10">
        <v>-1063.1545349999999</v>
      </c>
      <c r="H18" s="10">
        <v>-4437.7610969999996</v>
      </c>
      <c r="I18" s="10">
        <v>-1169.0130360000001</v>
      </c>
      <c r="J18" s="10">
        <v>-1101.27232</v>
      </c>
      <c r="K18" s="10">
        <v>-1090.3712190000001</v>
      </c>
      <c r="L18" s="10">
        <v>-1077.1045220000001</v>
      </c>
      <c r="M18" s="10">
        <v>-4159.1105600000001</v>
      </c>
      <c r="N18" s="10">
        <v>-1143.0793860000001</v>
      </c>
      <c r="O18" s="10">
        <v>-1041.1095359999999</v>
      </c>
      <c r="P18" s="10">
        <v>-972.56250499999999</v>
      </c>
      <c r="Q18" s="10">
        <v>-1002.359133</v>
      </c>
      <c r="S18">
        <v>-1201.290532</v>
      </c>
      <c r="T18">
        <v>-1135.3426320000001</v>
      </c>
      <c r="U18">
        <v>-1073.729859</v>
      </c>
      <c r="V18">
        <v>-1063.1545349999999</v>
      </c>
      <c r="X18" s="282">
        <f t="shared" si="1"/>
        <v>0</v>
      </c>
      <c r="Y18" s="282">
        <f t="shared" si="2"/>
        <v>0</v>
      </c>
      <c r="Z18" s="282">
        <f t="shared" si="3"/>
        <v>0</v>
      </c>
      <c r="AA18" s="282">
        <f t="shared" si="4"/>
        <v>0</v>
      </c>
    </row>
    <row r="19" spans="1:27" ht="15" customHeight="1">
      <c r="A19" s="6" t="s">
        <v>190</v>
      </c>
      <c r="B19" s="19">
        <v>-539.31352100000004</v>
      </c>
      <c r="C19" s="10">
        <v>-623.41738399999997</v>
      </c>
      <c r="D19" s="10">
        <v>-55.323363999999998</v>
      </c>
      <c r="E19" s="10">
        <v>-47.397236999999997</v>
      </c>
      <c r="F19" s="10">
        <v>-2.2855829999999999</v>
      </c>
      <c r="G19" s="10">
        <v>-518.41120000000001</v>
      </c>
      <c r="H19" s="10">
        <v>-687.289535</v>
      </c>
      <c r="I19" s="10">
        <v>-36.380564999999997</v>
      </c>
      <c r="J19" s="10">
        <v>-29.059266000000001</v>
      </c>
      <c r="K19" s="10">
        <v>-51.137549999999997</v>
      </c>
      <c r="L19" s="10">
        <v>-570.71215400000006</v>
      </c>
      <c r="M19" s="10">
        <v>-645.74555599999997</v>
      </c>
      <c r="N19" s="10">
        <v>-14.809934</v>
      </c>
      <c r="O19" s="10">
        <v>-22.716605999999999</v>
      </c>
      <c r="P19" s="10">
        <v>-94.460819000000001</v>
      </c>
      <c r="Q19" s="10">
        <v>-513.758197</v>
      </c>
      <c r="S19">
        <v>-55.323363999999998</v>
      </c>
      <c r="T19">
        <v>-47.397236999999997</v>
      </c>
      <c r="U19">
        <v>-2.2855829999999999</v>
      </c>
      <c r="V19">
        <v>-518.41120000000001</v>
      </c>
      <c r="X19" s="282">
        <f t="shared" si="1"/>
        <v>0</v>
      </c>
      <c r="Y19" s="282">
        <f t="shared" si="2"/>
        <v>0</v>
      </c>
      <c r="Z19" s="282">
        <f t="shared" si="3"/>
        <v>0</v>
      </c>
      <c r="AA19" s="282">
        <f t="shared" si="4"/>
        <v>0</v>
      </c>
    </row>
    <row r="20" spans="1:27" ht="14" customHeight="1">
      <c r="A20" s="6" t="s">
        <v>191</v>
      </c>
      <c r="B20" s="19">
        <v>147.951809</v>
      </c>
      <c r="C20" s="10">
        <v>531.81826799999999</v>
      </c>
      <c r="D20" s="10">
        <v>131.07231400000001</v>
      </c>
      <c r="E20" s="10">
        <v>124.476023</v>
      </c>
      <c r="F20" s="10">
        <v>125.88929899999999</v>
      </c>
      <c r="G20" s="10">
        <v>150.38063199999999</v>
      </c>
      <c r="H20" s="10">
        <v>509.30196699999999</v>
      </c>
      <c r="I20" s="10">
        <v>120.48743</v>
      </c>
      <c r="J20" s="10">
        <v>119.29243200000001</v>
      </c>
      <c r="K20" s="10">
        <v>122.6112</v>
      </c>
      <c r="L20" s="10">
        <v>146.91090500000001</v>
      </c>
      <c r="M20" s="10">
        <v>477.72160500000001</v>
      </c>
      <c r="N20" s="10">
        <v>121.403415</v>
      </c>
      <c r="O20" s="10">
        <v>112.069744</v>
      </c>
      <c r="P20" s="10">
        <v>123.294066</v>
      </c>
      <c r="Q20" s="10">
        <v>120.95438</v>
      </c>
      <c r="S20">
        <v>131.07231400000001</v>
      </c>
      <c r="T20">
        <v>124.476023</v>
      </c>
      <c r="U20">
        <v>125.88929899999999</v>
      </c>
      <c r="V20">
        <v>150.38063199999999</v>
      </c>
      <c r="X20" s="282">
        <f t="shared" si="1"/>
        <v>0</v>
      </c>
      <c r="Y20" s="282">
        <f t="shared" si="2"/>
        <v>0</v>
      </c>
      <c r="Z20" s="282">
        <f t="shared" si="3"/>
        <v>0</v>
      </c>
      <c r="AA20" s="282">
        <f t="shared" si="4"/>
        <v>0</v>
      </c>
    </row>
    <row r="21" spans="1:27" ht="15" customHeight="1">
      <c r="A21" s="3" t="s">
        <v>192</v>
      </c>
      <c r="B21" s="19">
        <v>-622.17143799999997</v>
      </c>
      <c r="C21" s="10">
        <v>-2474.879899</v>
      </c>
      <c r="D21" s="10">
        <v>-635.00790700000005</v>
      </c>
      <c r="E21" s="10">
        <v>-687.50691099999995</v>
      </c>
      <c r="F21" s="10">
        <v>-589.69148099999995</v>
      </c>
      <c r="G21" s="10">
        <v>-562.67359999999996</v>
      </c>
      <c r="H21" s="10">
        <v>-2120.3593879999999</v>
      </c>
      <c r="I21" s="10">
        <v>-567.36102300000005</v>
      </c>
      <c r="J21" s="10">
        <v>-539.69178899999997</v>
      </c>
      <c r="K21" s="10">
        <v>-523.16177400000004</v>
      </c>
      <c r="L21" s="10">
        <v>-490.14480200000003</v>
      </c>
      <c r="M21" s="10">
        <v>-1907.835186</v>
      </c>
      <c r="N21" s="10">
        <v>-466.746351</v>
      </c>
      <c r="O21" s="10">
        <v>-504.098141</v>
      </c>
      <c r="P21" s="10">
        <v>-421.11152099999998</v>
      </c>
      <c r="Q21" s="10">
        <v>-515.87917300000004</v>
      </c>
      <c r="S21">
        <v>-635.00790700000005</v>
      </c>
      <c r="T21">
        <v>-687.50691099999995</v>
      </c>
      <c r="U21">
        <v>-589.69148099999995</v>
      </c>
      <c r="V21">
        <v>-562.67359999999996</v>
      </c>
      <c r="X21" s="282">
        <f t="shared" si="1"/>
        <v>0</v>
      </c>
      <c r="Y21" s="282">
        <f t="shared" si="2"/>
        <v>0</v>
      </c>
      <c r="Z21" s="282">
        <f t="shared" si="3"/>
        <v>0</v>
      </c>
      <c r="AA21" s="282">
        <f t="shared" si="4"/>
        <v>0</v>
      </c>
    </row>
    <row r="22" spans="1:27" ht="15" customHeight="1">
      <c r="A22" s="6" t="s">
        <v>234</v>
      </c>
      <c r="B22" s="19">
        <v>-101.922495</v>
      </c>
      <c r="C22" s="10">
        <v>-382.82183700000002</v>
      </c>
      <c r="D22" s="10">
        <v>-102.80718400000001</v>
      </c>
      <c r="E22" s="10">
        <v>-98.985208</v>
      </c>
      <c r="F22" s="10">
        <v>-92.066428999999999</v>
      </c>
      <c r="G22" s="10">
        <v>-88.963015999999996</v>
      </c>
      <c r="H22" s="10">
        <v>-339.98226299999999</v>
      </c>
      <c r="I22" s="10">
        <v>-93.621519000000006</v>
      </c>
      <c r="J22" s="10">
        <v>-87.437920000000005</v>
      </c>
      <c r="K22" s="10">
        <v>-81.687736000000001</v>
      </c>
      <c r="L22" s="10">
        <v>-77.235088000000005</v>
      </c>
      <c r="M22" s="10">
        <v>-307.92283600000002</v>
      </c>
      <c r="N22" s="10">
        <v>-79.445971999999998</v>
      </c>
      <c r="O22" s="10">
        <v>-80.658221999999995</v>
      </c>
      <c r="P22" s="10">
        <v>-78.740729999999999</v>
      </c>
      <c r="Q22" s="1">
        <v>-69.077911999999998</v>
      </c>
      <c r="S22">
        <v>-102.80718400000001</v>
      </c>
      <c r="T22">
        <v>-98.985208</v>
      </c>
      <c r="U22">
        <v>-92.066428999999999</v>
      </c>
      <c r="V22">
        <v>-88.963015999999996</v>
      </c>
      <c r="X22" s="282">
        <f t="shared" si="1"/>
        <v>0</v>
      </c>
      <c r="Y22" s="282">
        <f t="shared" si="2"/>
        <v>0</v>
      </c>
      <c r="Z22" s="282">
        <f t="shared" si="3"/>
        <v>0</v>
      </c>
      <c r="AA22" s="282">
        <f t="shared" si="4"/>
        <v>0</v>
      </c>
    </row>
    <row r="23" spans="1:27" ht="15" customHeight="1">
      <c r="A23" s="6" t="s">
        <v>193</v>
      </c>
      <c r="B23" s="19">
        <v>-543.45980199999997</v>
      </c>
      <c r="C23" s="10">
        <v>-2179.0496670000002</v>
      </c>
      <c r="D23" s="10">
        <v>-560.566104</v>
      </c>
      <c r="E23" s="10">
        <v>-615.25221799999997</v>
      </c>
      <c r="F23" s="10">
        <v>-513.78069700000003</v>
      </c>
      <c r="G23" s="10">
        <v>-489.450648</v>
      </c>
      <c r="H23" s="10">
        <v>-1869.517505</v>
      </c>
      <c r="I23" s="10">
        <v>-508.99015600000001</v>
      </c>
      <c r="J23" s="10">
        <v>-484.96464099999997</v>
      </c>
      <c r="K23" s="10">
        <v>-457.48911299999997</v>
      </c>
      <c r="L23" s="10">
        <v>-418.07359500000001</v>
      </c>
      <c r="M23" s="10">
        <v>-1733.4174909999999</v>
      </c>
      <c r="N23" s="10">
        <v>-415.930859</v>
      </c>
      <c r="O23" s="10">
        <v>-445.08760899999999</v>
      </c>
      <c r="P23" s="10">
        <v>-442.42971299999999</v>
      </c>
      <c r="Q23" s="10">
        <v>-429.96931000000001</v>
      </c>
      <c r="S23">
        <v>-560.566104</v>
      </c>
      <c r="T23">
        <v>-615.25221799999997</v>
      </c>
      <c r="U23">
        <v>-513.78069700000003</v>
      </c>
      <c r="V23">
        <v>-489.450648</v>
      </c>
      <c r="X23" s="282">
        <f t="shared" si="1"/>
        <v>0</v>
      </c>
      <c r="Y23" s="282">
        <f t="shared" si="2"/>
        <v>0</v>
      </c>
      <c r="Z23" s="282">
        <f t="shared" si="3"/>
        <v>0</v>
      </c>
      <c r="AA23" s="282">
        <f t="shared" si="4"/>
        <v>0</v>
      </c>
    </row>
    <row r="24" spans="1:27" ht="15" customHeight="1">
      <c r="A24" s="211" t="s">
        <v>194</v>
      </c>
      <c r="B24" s="19">
        <v>-337.009907</v>
      </c>
      <c r="C24" s="10">
        <v>-1413.8685479999999</v>
      </c>
      <c r="D24" s="10">
        <v>-363.94081899999998</v>
      </c>
      <c r="E24" s="10">
        <v>-426.68379299999998</v>
      </c>
      <c r="F24" s="10">
        <v>-330.63867699999997</v>
      </c>
      <c r="G24" s="10">
        <v>-292.60525899999999</v>
      </c>
      <c r="H24" s="10">
        <v>-1156.9679550000001</v>
      </c>
      <c r="I24" s="10">
        <v>-328.21687800000001</v>
      </c>
      <c r="J24" s="10">
        <v>-307.73168800000002</v>
      </c>
      <c r="K24" s="10">
        <v>-284.241241</v>
      </c>
      <c r="L24" s="10">
        <v>-236.77814799999999</v>
      </c>
      <c r="M24" s="10">
        <v>-1077.4360819999999</v>
      </c>
      <c r="N24" s="10">
        <v>-246.987166</v>
      </c>
      <c r="O24" s="10">
        <v>-281.08585799999997</v>
      </c>
      <c r="P24" s="10">
        <v>-275.73194699999999</v>
      </c>
      <c r="Q24" s="10">
        <v>-273.63111099999998</v>
      </c>
      <c r="S24">
        <v>-363.94081899999998</v>
      </c>
      <c r="T24">
        <v>-426.68379299999998</v>
      </c>
      <c r="U24">
        <v>-330.63867699999997</v>
      </c>
      <c r="V24">
        <v>-292.60525899999999</v>
      </c>
      <c r="X24" s="282">
        <f t="shared" si="1"/>
        <v>0</v>
      </c>
      <c r="Y24" s="282">
        <f t="shared" si="2"/>
        <v>0</v>
      </c>
      <c r="Z24" s="282">
        <f t="shared" si="3"/>
        <v>0</v>
      </c>
      <c r="AA24" s="282">
        <f t="shared" si="4"/>
        <v>0</v>
      </c>
    </row>
    <row r="25" spans="1:27" ht="15" customHeight="1">
      <c r="A25" s="6" t="s">
        <v>187</v>
      </c>
      <c r="B25" s="19">
        <v>-78.711635999999999</v>
      </c>
      <c r="C25" s="10">
        <v>-295.83023200000002</v>
      </c>
      <c r="D25" s="10">
        <v>-74.441802999999993</v>
      </c>
      <c r="E25" s="10">
        <v>-72.254693000000003</v>
      </c>
      <c r="F25" s="10">
        <v>-75.910784000000007</v>
      </c>
      <c r="G25" s="10">
        <v>-73.222952000000006</v>
      </c>
      <c r="H25" s="10">
        <v>-250.841883</v>
      </c>
      <c r="I25" s="10">
        <v>-58.370866999999997</v>
      </c>
      <c r="J25" s="10">
        <v>-54.727148</v>
      </c>
      <c r="K25" s="10">
        <v>-65.672661000000005</v>
      </c>
      <c r="L25" s="10">
        <v>-72.071207000000001</v>
      </c>
      <c r="M25" s="10">
        <v>-174.41769500000001</v>
      </c>
      <c r="N25" s="10">
        <v>-50.815491999999999</v>
      </c>
      <c r="O25" s="10">
        <v>-59.010531999999998</v>
      </c>
      <c r="P25" s="10">
        <v>21.318192</v>
      </c>
      <c r="Q25" s="10">
        <v>-85.909863000000001</v>
      </c>
      <c r="S25">
        <v>-74.441802999999993</v>
      </c>
      <c r="T25">
        <v>-72.254693000000003</v>
      </c>
      <c r="U25">
        <v>-75.910784000000007</v>
      </c>
      <c r="V25">
        <v>-73.222952000000006</v>
      </c>
      <c r="X25" s="282">
        <f t="shared" si="1"/>
        <v>0</v>
      </c>
      <c r="Y25" s="282">
        <f t="shared" si="2"/>
        <v>0</v>
      </c>
      <c r="Z25" s="282">
        <f t="shared" si="3"/>
        <v>0</v>
      </c>
      <c r="AA25" s="282">
        <f t="shared" si="4"/>
        <v>0</v>
      </c>
    </row>
    <row r="26" spans="1:27" ht="15" customHeight="1">
      <c r="A26" s="3" t="s">
        <v>195</v>
      </c>
      <c r="B26" s="19">
        <v>-9.369631</v>
      </c>
      <c r="C26" s="10">
        <v>-17.266470000000002</v>
      </c>
      <c r="D26" s="10">
        <v>-4.0358330000000002</v>
      </c>
      <c r="E26" s="10">
        <v>28.252967999999999</v>
      </c>
      <c r="F26" s="10">
        <v>-23.775214999999999</v>
      </c>
      <c r="G26" s="10">
        <v>-17.708390000000001</v>
      </c>
      <c r="H26" s="10">
        <v>-89.694136999999998</v>
      </c>
      <c r="I26" s="10">
        <v>-16.089879</v>
      </c>
      <c r="J26" s="10">
        <v>-21.862476999999998</v>
      </c>
      <c r="K26" s="10">
        <v>-21.689903000000001</v>
      </c>
      <c r="L26" s="10">
        <v>-30.051877999999999</v>
      </c>
      <c r="M26" s="10">
        <v>-20.400547</v>
      </c>
      <c r="N26" s="10">
        <v>-15.122116999999999</v>
      </c>
      <c r="O26" s="10">
        <v>-15.272652000000001</v>
      </c>
      <c r="P26" s="10">
        <v>-1.7882549999999999</v>
      </c>
      <c r="Q26" s="10">
        <v>11.782477</v>
      </c>
      <c r="S26">
        <v>-4.0358330000000002</v>
      </c>
      <c r="T26">
        <v>28.252967999999999</v>
      </c>
      <c r="U26">
        <v>-23.775214999999999</v>
      </c>
      <c r="V26">
        <v>-17.708390000000001</v>
      </c>
      <c r="X26" s="282">
        <f t="shared" si="1"/>
        <v>0</v>
      </c>
      <c r="Y26" s="282">
        <f t="shared" si="2"/>
        <v>0</v>
      </c>
      <c r="Z26" s="282">
        <f t="shared" si="3"/>
        <v>0</v>
      </c>
      <c r="AA26" s="282">
        <f t="shared" si="4"/>
        <v>0</v>
      </c>
    </row>
    <row r="27" spans="1:27" ht="15" customHeight="1">
      <c r="A27" s="3" t="s">
        <v>1</v>
      </c>
      <c r="B27" s="19">
        <v>-38.475047000000004</v>
      </c>
      <c r="C27" s="10">
        <v>-248.14512999999999</v>
      </c>
      <c r="D27" s="10">
        <v>-78.411152000000001</v>
      </c>
      <c r="E27" s="10">
        <v>-68.823321000000007</v>
      </c>
      <c r="F27" s="10">
        <v>-84.718575999999999</v>
      </c>
      <c r="G27" s="10">
        <v>-16.192081000000002</v>
      </c>
      <c r="H27" s="10">
        <v>-215.335421</v>
      </c>
      <c r="I27" s="10">
        <v>-169.80018100000001</v>
      </c>
      <c r="J27" s="10">
        <v>-63.400286000000001</v>
      </c>
      <c r="K27" s="10">
        <v>-7.7758339999999997</v>
      </c>
      <c r="L27" s="10">
        <v>25.640879999999999</v>
      </c>
      <c r="M27" s="10">
        <v>-281.85455300000001</v>
      </c>
      <c r="N27" s="10">
        <v>-132.449219</v>
      </c>
      <c r="O27" s="10">
        <v>-101.541332</v>
      </c>
      <c r="P27" s="10">
        <v>-27.555768</v>
      </c>
      <c r="Q27" s="10">
        <v>-20.308233999999999</v>
      </c>
      <c r="S27">
        <v>-78.411152000000001</v>
      </c>
      <c r="T27">
        <v>-68.823321000000007</v>
      </c>
      <c r="U27">
        <v>-84.718575999999999</v>
      </c>
      <c r="V27">
        <v>-16.192081000000002</v>
      </c>
      <c r="X27" s="282">
        <f t="shared" si="1"/>
        <v>0</v>
      </c>
      <c r="Y27" s="282">
        <f t="shared" si="2"/>
        <v>0</v>
      </c>
      <c r="Z27" s="282">
        <f t="shared" si="3"/>
        <v>0</v>
      </c>
      <c r="AA27" s="282">
        <f t="shared" si="4"/>
        <v>0</v>
      </c>
    </row>
    <row r="28" spans="1:27" ht="15" customHeight="1">
      <c r="A28" s="6" t="s">
        <v>196</v>
      </c>
      <c r="B28" s="19">
        <v>-38.295538000000001</v>
      </c>
      <c r="C28" s="10">
        <v>-199.448634</v>
      </c>
      <c r="D28" s="10">
        <v>-50.054130999999998</v>
      </c>
      <c r="E28" s="10">
        <v>-61.484473000000001</v>
      </c>
      <c r="F28" s="10">
        <v>-71.721061000000006</v>
      </c>
      <c r="G28" s="10">
        <v>-16.188969</v>
      </c>
      <c r="H28" s="10">
        <v>16.015474999999999</v>
      </c>
      <c r="I28" s="10">
        <v>5.1305579999999997</v>
      </c>
      <c r="J28" s="10">
        <v>-36.148895000000003</v>
      </c>
      <c r="K28" s="10">
        <v>22.849018000000001</v>
      </c>
      <c r="L28" s="10">
        <v>24.184794</v>
      </c>
      <c r="M28" s="10">
        <v>-153.815043</v>
      </c>
      <c r="N28" s="10">
        <v>-81.620176999999998</v>
      </c>
      <c r="O28" s="10">
        <v>-78.613794999999996</v>
      </c>
      <c r="P28" s="10">
        <v>-8.8245419999999992</v>
      </c>
      <c r="Q28" s="10">
        <v>15.243471</v>
      </c>
      <c r="S28">
        <v>-50.054130999999998</v>
      </c>
      <c r="T28">
        <v>-61.484473000000001</v>
      </c>
      <c r="U28">
        <v>-71.721061000000006</v>
      </c>
      <c r="V28">
        <v>-16.188969</v>
      </c>
      <c r="X28" s="282">
        <f t="shared" si="1"/>
        <v>0</v>
      </c>
      <c r="Y28" s="282">
        <f t="shared" si="2"/>
        <v>0</v>
      </c>
      <c r="Z28" s="282">
        <f t="shared" si="3"/>
        <v>0</v>
      </c>
      <c r="AA28" s="282">
        <f t="shared" si="4"/>
        <v>0</v>
      </c>
    </row>
    <row r="29" spans="1:2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-109.24770599999999</v>
      </c>
      <c r="I29" s="10">
        <v>-109.24770700000001</v>
      </c>
      <c r="J29" s="10">
        <v>0</v>
      </c>
      <c r="K29" s="10">
        <v>9.9999999999999995E-7</v>
      </c>
      <c r="L29" s="10">
        <v>0</v>
      </c>
      <c r="M29" s="10">
        <v>-4.729908</v>
      </c>
      <c r="N29" s="10">
        <v>-4.729908</v>
      </c>
      <c r="O29" s="10">
        <v>0</v>
      </c>
      <c r="P29" s="10">
        <v>4.3800000000000002E-4</v>
      </c>
      <c r="Q29" s="10">
        <v>-4.3800000000000002E-4</v>
      </c>
      <c r="S29">
        <v>0</v>
      </c>
      <c r="T29">
        <v>0</v>
      </c>
      <c r="U29">
        <v>0</v>
      </c>
      <c r="V29">
        <v>0</v>
      </c>
      <c r="X29" s="282">
        <f t="shared" si="1"/>
        <v>0</v>
      </c>
      <c r="Y29" s="282">
        <f t="shared" si="2"/>
        <v>0</v>
      </c>
      <c r="Z29" s="282">
        <f t="shared" si="3"/>
        <v>0</v>
      </c>
      <c r="AA29" s="282">
        <f t="shared" si="4"/>
        <v>0</v>
      </c>
    </row>
    <row r="30" spans="1:27" ht="15" customHeight="1">
      <c r="A30" s="6" t="s">
        <v>198</v>
      </c>
      <c r="B30" s="19">
        <v>-0.179509</v>
      </c>
      <c r="C30" s="10">
        <v>-48.696496000000003</v>
      </c>
      <c r="D30" s="10">
        <v>-28.357021</v>
      </c>
      <c r="E30" s="10">
        <v>-7.3388479999999996</v>
      </c>
      <c r="F30" s="10">
        <v>-12.997515</v>
      </c>
      <c r="G30" s="10">
        <v>-3.1120000000000002E-3</v>
      </c>
      <c r="H30" s="10">
        <v>-122.10319</v>
      </c>
      <c r="I30" s="10">
        <v>-65.683031999999997</v>
      </c>
      <c r="J30" s="10">
        <v>-27.251391000000002</v>
      </c>
      <c r="K30" s="10">
        <v>-30.624853000000002</v>
      </c>
      <c r="L30" s="10">
        <v>1.456086</v>
      </c>
      <c r="M30" s="10">
        <v>-123.309602</v>
      </c>
      <c r="N30" s="10">
        <v>-46.099133999999999</v>
      </c>
      <c r="O30" s="10">
        <v>-22.927537000000001</v>
      </c>
      <c r="P30" s="10">
        <v>-18.731663999999999</v>
      </c>
      <c r="Q30" s="10">
        <v>-35.551267000000003</v>
      </c>
      <c r="S30">
        <v>-28.357021</v>
      </c>
      <c r="T30">
        <v>-7.3388479999999996</v>
      </c>
      <c r="U30">
        <v>-12.997515</v>
      </c>
      <c r="V30">
        <v>-3.1120000000000002E-3</v>
      </c>
      <c r="X30" s="282">
        <f t="shared" si="1"/>
        <v>0</v>
      </c>
      <c r="Y30" s="282">
        <f t="shared" si="2"/>
        <v>0</v>
      </c>
      <c r="Z30" s="282">
        <f t="shared" si="3"/>
        <v>0</v>
      </c>
      <c r="AA30" s="282">
        <f t="shared" si="4"/>
        <v>0</v>
      </c>
    </row>
    <row r="31" spans="1:27" ht="15" customHeight="1">
      <c r="A31" s="3" t="s">
        <v>17</v>
      </c>
      <c r="B31" s="19">
        <v>0.35272199999999998</v>
      </c>
      <c r="C31" s="10">
        <v>79.886078999999995</v>
      </c>
      <c r="D31" s="10">
        <v>-0.58493099999999998</v>
      </c>
      <c r="E31" s="10">
        <v>78.359110000000001</v>
      </c>
      <c r="F31" s="10">
        <v>1.779396</v>
      </c>
      <c r="G31" s="10">
        <v>0.33250400000000002</v>
      </c>
      <c r="H31" s="10">
        <v>-3.8251110000000001</v>
      </c>
      <c r="I31" s="10">
        <v>-5.9667999999999999E-2</v>
      </c>
      <c r="J31" s="10">
        <v>5.9235000000000003E-2</v>
      </c>
      <c r="K31" s="10">
        <v>-1.278486</v>
      </c>
      <c r="L31" s="10">
        <v>-2.546192</v>
      </c>
      <c r="M31" s="10">
        <v>-9.7309610000000006</v>
      </c>
      <c r="N31" s="10">
        <v>-2.4071410000000002</v>
      </c>
      <c r="O31" s="10">
        <v>-2.7637939999999999</v>
      </c>
      <c r="P31" s="10">
        <v>-1.970655</v>
      </c>
      <c r="Q31" s="10">
        <v>-2.5893709999999999</v>
      </c>
      <c r="S31">
        <v>-0.58493099999999998</v>
      </c>
      <c r="T31">
        <v>78.359110000000001</v>
      </c>
      <c r="U31">
        <v>1.779396</v>
      </c>
      <c r="V31">
        <v>0.33250400000000002</v>
      </c>
      <c r="X31" s="282">
        <f t="shared" si="1"/>
        <v>0</v>
      </c>
      <c r="Y31" s="282">
        <f t="shared" si="2"/>
        <v>0</v>
      </c>
      <c r="Z31" s="282">
        <f t="shared" si="3"/>
        <v>0</v>
      </c>
      <c r="AA31" s="282">
        <f t="shared" si="4"/>
        <v>0</v>
      </c>
    </row>
    <row r="32" spans="1:27" ht="15" customHeight="1">
      <c r="A32" s="13" t="s">
        <v>45</v>
      </c>
      <c r="B32" s="272">
        <v>747.35998300000006</v>
      </c>
      <c r="C32" s="276">
        <v>3941.277685</v>
      </c>
      <c r="D32" s="276">
        <v>1019.737786</v>
      </c>
      <c r="E32" s="276">
        <v>1079.1483109999999</v>
      </c>
      <c r="F32" s="276">
        <v>1162.0738469999999</v>
      </c>
      <c r="G32" s="276">
        <v>680.31774099999996</v>
      </c>
      <c r="H32" s="12">
        <v>4178.7966919999999</v>
      </c>
      <c r="I32" s="276">
        <v>835.60497899999996</v>
      </c>
      <c r="J32" s="12">
        <v>1079.183391</v>
      </c>
      <c r="K32" s="12">
        <v>1201.7537339999999</v>
      </c>
      <c r="L32" s="12">
        <v>1062.249028</v>
      </c>
      <c r="M32" s="12">
        <v>3488.113398</v>
      </c>
      <c r="N32" s="12">
        <v>866.70263799999998</v>
      </c>
      <c r="O32" s="12">
        <v>920.13282800000002</v>
      </c>
      <c r="P32" s="12">
        <v>1126.180055</v>
      </c>
      <c r="Q32" s="12">
        <v>575.09787700000004</v>
      </c>
      <c r="S32">
        <v>1019.737786</v>
      </c>
      <c r="T32" s="10">
        <v>1079.1483109999999</v>
      </c>
      <c r="U32">
        <v>1162.0738469999999</v>
      </c>
      <c r="V32">
        <v>680.31774099999996</v>
      </c>
      <c r="X32" s="282">
        <f t="shared" si="1"/>
        <v>0</v>
      </c>
      <c r="Y32" s="282">
        <f t="shared" si="2"/>
        <v>0</v>
      </c>
      <c r="Z32" s="282">
        <f t="shared" si="3"/>
        <v>0</v>
      </c>
      <c r="AA32" s="282">
        <f t="shared" si="4"/>
        <v>0</v>
      </c>
    </row>
    <row r="33" spans="1:27" ht="15" customHeight="1">
      <c r="A33" s="212" t="s">
        <v>9</v>
      </c>
      <c r="B33" s="20">
        <v>-201.641628</v>
      </c>
      <c r="C33" s="14">
        <v>-526.88594899999998</v>
      </c>
      <c r="D33" s="14">
        <v>95.661968000000002</v>
      </c>
      <c r="E33" s="14">
        <v>-210.87296699999999</v>
      </c>
      <c r="F33" s="14">
        <v>-236.95631399999999</v>
      </c>
      <c r="G33" s="14">
        <v>-174.718636</v>
      </c>
      <c r="H33" s="14">
        <v>-777.65190600000005</v>
      </c>
      <c r="I33" s="14">
        <v>-159.009153</v>
      </c>
      <c r="J33" s="14">
        <v>-202.57019299999999</v>
      </c>
      <c r="K33" s="14">
        <v>-235.89143899999999</v>
      </c>
      <c r="L33" s="14">
        <v>-180.18112099999999</v>
      </c>
      <c r="M33" s="14">
        <v>-669.97075099999995</v>
      </c>
      <c r="N33" s="14">
        <v>-139.477677</v>
      </c>
      <c r="O33" s="14">
        <v>-168.249369</v>
      </c>
      <c r="P33" s="14">
        <v>-239.60092800000001</v>
      </c>
      <c r="Q33" s="14">
        <v>-122.642777</v>
      </c>
      <c r="S33">
        <v>95.661968000000002</v>
      </c>
      <c r="T33">
        <v>-210.87296699999999</v>
      </c>
      <c r="U33">
        <v>-236.95631399999999</v>
      </c>
      <c r="V33">
        <v>-174.718636</v>
      </c>
      <c r="X33" s="282">
        <f t="shared" si="1"/>
        <v>0</v>
      </c>
      <c r="Y33" s="282">
        <f t="shared" si="2"/>
        <v>0</v>
      </c>
      <c r="Z33" s="282">
        <f t="shared" si="3"/>
        <v>0</v>
      </c>
      <c r="AA33" s="282">
        <f t="shared" si="4"/>
        <v>0</v>
      </c>
    </row>
    <row r="34" spans="1:27" ht="15" customHeight="1">
      <c r="A34" s="13" t="s">
        <v>46</v>
      </c>
      <c r="B34" s="272">
        <v>545.71835499999997</v>
      </c>
      <c r="C34" s="276">
        <v>3414.391736</v>
      </c>
      <c r="D34" s="276">
        <v>1115.399754</v>
      </c>
      <c r="E34" s="276">
        <v>868.27534400000002</v>
      </c>
      <c r="F34" s="276">
        <v>925.11753299999998</v>
      </c>
      <c r="G34" s="276">
        <v>505.59910500000001</v>
      </c>
      <c r="H34" s="12">
        <v>3401.1447859999998</v>
      </c>
      <c r="I34" s="276">
        <v>676.59582599999999</v>
      </c>
      <c r="J34" s="12">
        <v>876.61319800000001</v>
      </c>
      <c r="K34" s="12">
        <v>965.86229500000002</v>
      </c>
      <c r="L34" s="12">
        <v>882.06790699999999</v>
      </c>
      <c r="M34" s="12">
        <v>2818.1426470000001</v>
      </c>
      <c r="N34" s="12">
        <v>727.22496100000001</v>
      </c>
      <c r="O34" s="12">
        <v>751.88345900000002</v>
      </c>
      <c r="P34" s="12">
        <v>886.57912699999997</v>
      </c>
      <c r="Q34" s="12">
        <v>452.45510000000002</v>
      </c>
      <c r="S34">
        <v>1115.399754</v>
      </c>
      <c r="T34" s="10">
        <v>868.27534400000002</v>
      </c>
      <c r="U34">
        <v>925.11753299999998</v>
      </c>
      <c r="V34">
        <v>505.59910500000001</v>
      </c>
      <c r="X34" s="282">
        <f t="shared" si="1"/>
        <v>0</v>
      </c>
      <c r="Y34" s="282">
        <f t="shared" si="2"/>
        <v>0</v>
      </c>
      <c r="Z34" s="282">
        <f t="shared" si="3"/>
        <v>0</v>
      </c>
      <c r="AA34" s="282">
        <f t="shared" si="4"/>
        <v>0</v>
      </c>
    </row>
    <row r="35" spans="1:27" ht="15" customHeight="1">
      <c r="A35" s="6" t="s">
        <v>205</v>
      </c>
      <c r="B35" s="19">
        <v>0</v>
      </c>
      <c r="C35" s="10">
        <v>-0.75393299999999996</v>
      </c>
      <c r="D35" s="10">
        <v>-0.19343399999999999</v>
      </c>
      <c r="E35" s="10">
        <v>-0.209423</v>
      </c>
      <c r="F35" s="10">
        <v>-0.208149</v>
      </c>
      <c r="G35" s="10">
        <v>-0.142927</v>
      </c>
      <c r="H35" s="10">
        <v>-0.83059899999999998</v>
      </c>
      <c r="I35" s="10">
        <v>-0.17876900000000001</v>
      </c>
      <c r="J35" s="10">
        <v>-0.23094600000000001</v>
      </c>
      <c r="K35" s="10">
        <v>-0.42088399999999998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S35" s="10">
        <v>-0.19343399999999999</v>
      </c>
      <c r="T35">
        <v>-0.209423</v>
      </c>
      <c r="U35">
        <v>-0.208149</v>
      </c>
      <c r="V35">
        <v>-0.142927</v>
      </c>
      <c r="X35" s="282">
        <f t="shared" si="1"/>
        <v>0</v>
      </c>
      <c r="Y35" s="282">
        <f t="shared" si="2"/>
        <v>0</v>
      </c>
      <c r="Z35" s="282">
        <f t="shared" si="3"/>
        <v>0</v>
      </c>
      <c r="AA35" s="282">
        <f t="shared" si="4"/>
        <v>0</v>
      </c>
    </row>
    <row r="36" spans="1:27" ht="15" customHeight="1">
      <c r="A36" s="213" t="s">
        <v>11</v>
      </c>
      <c r="B36" s="214">
        <v>545.71835499999997</v>
      </c>
      <c r="C36" s="21">
        <v>3415.145669</v>
      </c>
      <c r="D36" s="21">
        <v>1115.5931880000001</v>
      </c>
      <c r="E36" s="21">
        <v>868.48476700000003</v>
      </c>
      <c r="F36" s="21">
        <v>925.32568200000003</v>
      </c>
      <c r="G36" s="21">
        <v>505.74203199999999</v>
      </c>
      <c r="H36" s="21">
        <v>3401.9753850000002</v>
      </c>
      <c r="I36" s="21">
        <v>676.77459499999998</v>
      </c>
      <c r="J36" s="21">
        <v>876.84414400000003</v>
      </c>
      <c r="K36" s="21">
        <v>966.28317900000002</v>
      </c>
      <c r="L36" s="21">
        <v>882.06790699999999</v>
      </c>
      <c r="M36" s="21">
        <v>2818.1426470000001</v>
      </c>
      <c r="N36" s="21">
        <v>727.22496100000001</v>
      </c>
      <c r="O36" s="21">
        <v>751.88345900000002</v>
      </c>
      <c r="P36" s="21">
        <v>886.57912699999997</v>
      </c>
      <c r="Q36" s="21">
        <v>452.45510000000002</v>
      </c>
      <c r="S36">
        <v>1115.5931880000001</v>
      </c>
      <c r="T36">
        <v>868.48476700000003</v>
      </c>
      <c r="U36">
        <v>925.32568200000003</v>
      </c>
      <c r="V36">
        <v>505.74203199999999</v>
      </c>
      <c r="X36" s="282">
        <f t="shared" si="1"/>
        <v>0</v>
      </c>
      <c r="Y36" s="282">
        <f t="shared" si="2"/>
        <v>0</v>
      </c>
      <c r="Z36" s="282">
        <f t="shared" si="3"/>
        <v>0</v>
      </c>
      <c r="AA36" s="282">
        <f t="shared" si="4"/>
        <v>0</v>
      </c>
    </row>
    <row r="37" spans="1:27" ht="15" customHeight="1">
      <c r="A37" s="211" t="s">
        <v>2</v>
      </c>
      <c r="B37" s="19">
        <v>395.32016199999998</v>
      </c>
      <c r="C37" s="10">
        <v>2871.0451069999999</v>
      </c>
      <c r="D37" s="10">
        <v>966.54003</v>
      </c>
      <c r="E37" s="10">
        <v>774.214741</v>
      </c>
      <c r="F37" s="10">
        <v>773.86898599999995</v>
      </c>
      <c r="G37" s="10">
        <v>356.43272000000002</v>
      </c>
      <c r="H37" s="10">
        <v>2832.2067750000001</v>
      </c>
      <c r="I37" s="10">
        <v>565.83092399999998</v>
      </c>
      <c r="J37" s="10">
        <v>722.04247599999997</v>
      </c>
      <c r="K37" s="10">
        <v>789.696009</v>
      </c>
      <c r="L37" s="10">
        <v>754.63163499999996</v>
      </c>
      <c r="M37" s="10">
        <v>2202.6738249999999</v>
      </c>
      <c r="N37" s="10">
        <v>565.982304</v>
      </c>
      <c r="O37" s="10">
        <v>639.27807199999995</v>
      </c>
      <c r="P37" s="10">
        <v>652.79679299999998</v>
      </c>
      <c r="Q37" s="10">
        <v>344.61665599999998</v>
      </c>
      <c r="S37">
        <v>966.54003</v>
      </c>
      <c r="T37">
        <v>774.214741</v>
      </c>
      <c r="U37">
        <v>773.85761600000001</v>
      </c>
      <c r="V37">
        <v>356.43272000000002</v>
      </c>
      <c r="X37" s="282">
        <f t="shared" si="1"/>
        <v>0</v>
      </c>
      <c r="Y37" s="282">
        <f t="shared" si="2"/>
        <v>0</v>
      </c>
      <c r="Z37" s="299">
        <f>F37-U37</f>
        <v>1.1369999999942593E-2</v>
      </c>
      <c r="AA37" s="282">
        <f t="shared" si="4"/>
        <v>0</v>
      </c>
    </row>
    <row r="38" spans="1:27" ht="15" customHeight="1">
      <c r="A38" s="211" t="s">
        <v>3</v>
      </c>
      <c r="B38" s="19">
        <v>139.80443399999999</v>
      </c>
      <c r="C38" s="10">
        <v>514.66074700000001</v>
      </c>
      <c r="D38" s="10">
        <v>139.268767</v>
      </c>
      <c r="E38" s="10">
        <v>103.505621</v>
      </c>
      <c r="F38" s="10">
        <v>138.63389000000001</v>
      </c>
      <c r="G38" s="10">
        <v>133.25246899999999</v>
      </c>
      <c r="H38" s="10">
        <v>527.22488499999997</v>
      </c>
      <c r="I38" s="10">
        <v>108.417176</v>
      </c>
      <c r="J38" s="10">
        <v>134.34271100000001</v>
      </c>
      <c r="K38" s="10">
        <v>159.46168399999999</v>
      </c>
      <c r="L38" s="10">
        <v>125.003485</v>
      </c>
      <c r="M38" s="10">
        <v>634.99311399999999</v>
      </c>
      <c r="N38" s="10">
        <v>170.29055700000001</v>
      </c>
      <c r="O38" s="10">
        <v>109.807423</v>
      </c>
      <c r="P38" s="10">
        <v>242.99497600000001</v>
      </c>
      <c r="Q38" s="10">
        <v>111.900158</v>
      </c>
      <c r="S38">
        <v>139.268767</v>
      </c>
      <c r="T38">
        <v>103.505621</v>
      </c>
      <c r="U38">
        <v>138.63389000000001</v>
      </c>
      <c r="V38">
        <v>133.25246899999999</v>
      </c>
      <c r="X38" s="282">
        <f t="shared" si="1"/>
        <v>0</v>
      </c>
      <c r="Y38" s="282">
        <f t="shared" si="2"/>
        <v>0</v>
      </c>
      <c r="Z38" s="282">
        <f t="shared" si="3"/>
        <v>0</v>
      </c>
      <c r="AA38" s="282">
        <f t="shared" si="4"/>
        <v>0</v>
      </c>
    </row>
    <row r="39" spans="1:27" ht="15" customHeight="1">
      <c r="A39" s="211" t="s">
        <v>93</v>
      </c>
      <c r="B39" s="19">
        <v>10.593685000000001</v>
      </c>
      <c r="C39" s="10">
        <v>29.439827999999999</v>
      </c>
      <c r="D39" s="10">
        <v>9.7844090000000001</v>
      </c>
      <c r="E39" s="10">
        <v>-9.2355990000000006</v>
      </c>
      <c r="F39" s="10">
        <v>12.834175999999999</v>
      </c>
      <c r="G39" s="10">
        <v>16.056842</v>
      </c>
      <c r="H39" s="10">
        <v>42.543703000000001</v>
      </c>
      <c r="I39" s="10">
        <v>2.526519</v>
      </c>
      <c r="J39" s="10">
        <v>20.458939999999998</v>
      </c>
      <c r="K39" s="10">
        <v>17.125461999999999</v>
      </c>
      <c r="L39" s="10">
        <v>2.432782</v>
      </c>
      <c r="M39" s="10">
        <v>-19.524353000000001</v>
      </c>
      <c r="N39" s="10">
        <v>-9.0479640000000003</v>
      </c>
      <c r="O39" s="10">
        <v>2.7980420000000001</v>
      </c>
      <c r="P39" s="10">
        <v>-9.2127199999999991</v>
      </c>
      <c r="Q39" s="10">
        <v>-4.0617109999999998</v>
      </c>
      <c r="S39">
        <v>9.7844090000000001</v>
      </c>
      <c r="T39">
        <v>-9.2355990000000006</v>
      </c>
      <c r="U39">
        <v>12.834175999999999</v>
      </c>
      <c r="V39">
        <v>16.056842</v>
      </c>
      <c r="X39" s="282">
        <f t="shared" si="1"/>
        <v>0</v>
      </c>
      <c r="Y39" s="282">
        <f t="shared" si="2"/>
        <v>0</v>
      </c>
      <c r="Z39" s="282">
        <f t="shared" si="3"/>
        <v>0</v>
      </c>
      <c r="AA39" s="282">
        <f t="shared" si="4"/>
        <v>0</v>
      </c>
    </row>
    <row r="40" spans="1:27" ht="21.5" customHeight="1">
      <c r="A40" s="15" t="s">
        <v>47</v>
      </c>
      <c r="B40" s="273"/>
      <c r="C40" s="277"/>
      <c r="D40" s="277"/>
      <c r="E40" s="277"/>
      <c r="F40" s="277"/>
      <c r="G40" s="277"/>
      <c r="H40" s="16"/>
      <c r="I40" s="277"/>
      <c r="J40" s="16"/>
      <c r="K40" s="16"/>
      <c r="L40" s="16"/>
      <c r="M40" s="16"/>
      <c r="N40" s="16"/>
      <c r="O40" s="16"/>
      <c r="P40" s="16"/>
      <c r="Q40" s="16"/>
      <c r="X40" s="282">
        <f t="shared" si="1"/>
        <v>0</v>
      </c>
      <c r="Y40" s="282">
        <f t="shared" si="2"/>
        <v>0</v>
      </c>
      <c r="Z40" s="282">
        <f t="shared" si="3"/>
        <v>0</v>
      </c>
      <c r="AA40" s="282">
        <f t="shared" si="4"/>
        <v>0</v>
      </c>
    </row>
    <row r="41" spans="1:27" ht="15" customHeight="1">
      <c r="A41" s="6" t="s">
        <v>199</v>
      </c>
      <c r="B41" s="19">
        <v>197325.505722</v>
      </c>
      <c r="C41" s="10">
        <v>192066.71755500001</v>
      </c>
      <c r="D41" s="10">
        <v>192066.71755500001</v>
      </c>
      <c r="E41" s="10">
        <v>188622.94598700001</v>
      </c>
      <c r="F41" s="10">
        <v>187502.03078299999</v>
      </c>
      <c r="G41" s="10">
        <v>183721.87931799999</v>
      </c>
      <c r="H41" s="10">
        <v>183612.669956</v>
      </c>
      <c r="I41" s="10">
        <v>183612.669956</v>
      </c>
      <c r="J41" s="10">
        <v>181821.37543099999</v>
      </c>
      <c r="K41" s="10">
        <v>182004.57486399999</v>
      </c>
      <c r="L41" s="10">
        <v>179520.08008700001</v>
      </c>
      <c r="M41" s="10">
        <v>178052.780478</v>
      </c>
      <c r="N41" s="10">
        <v>178052.780478</v>
      </c>
      <c r="O41" s="10">
        <v>177098.39684500001</v>
      </c>
      <c r="P41" s="10">
        <v>168982.161104</v>
      </c>
      <c r="Q41" s="10">
        <v>164637.529702</v>
      </c>
      <c r="S41">
        <v>192066.71755500001</v>
      </c>
      <c r="T41">
        <v>188622.94598700001</v>
      </c>
      <c r="U41">
        <v>187502.03078299999</v>
      </c>
      <c r="V41">
        <v>183721.87931799999</v>
      </c>
      <c r="X41" s="282">
        <f t="shared" si="1"/>
        <v>0</v>
      </c>
      <c r="Y41" s="282">
        <f t="shared" si="2"/>
        <v>0</v>
      </c>
      <c r="Z41" s="282">
        <f t="shared" si="3"/>
        <v>0</v>
      </c>
      <c r="AA41" s="282">
        <f t="shared" si="4"/>
        <v>0</v>
      </c>
    </row>
    <row r="42" spans="1:27" ht="14.5" customHeight="1">
      <c r="A42" s="211" t="s">
        <v>200</v>
      </c>
      <c r="B42" s="19">
        <v>79428.811147999993</v>
      </c>
      <c r="C42" s="10">
        <v>78059.439488999997</v>
      </c>
      <c r="D42" s="10">
        <v>78059.439488999997</v>
      </c>
      <c r="E42" s="10">
        <v>76925.829691999999</v>
      </c>
      <c r="F42" s="10">
        <v>76235.541339999996</v>
      </c>
      <c r="G42" s="10">
        <v>75311.237053000004</v>
      </c>
      <c r="H42" s="10">
        <v>75481.597735999996</v>
      </c>
      <c r="I42" s="10">
        <v>75481.597735999996</v>
      </c>
      <c r="J42" s="10">
        <v>75105.070550000004</v>
      </c>
      <c r="K42" s="10">
        <v>75255.095491</v>
      </c>
      <c r="L42" s="10">
        <v>74810.782275000005</v>
      </c>
      <c r="M42" s="10">
        <v>73660.266988999996</v>
      </c>
      <c r="N42" s="10">
        <v>73660.266988999996</v>
      </c>
      <c r="O42" s="10">
        <v>72312.185803</v>
      </c>
      <c r="P42" s="10">
        <v>70604.925650999998</v>
      </c>
      <c r="Q42" s="10">
        <v>69488.896703000006</v>
      </c>
      <c r="S42">
        <v>78059.439488999997</v>
      </c>
      <c r="T42">
        <v>76925.829691999999</v>
      </c>
      <c r="U42">
        <v>76235.541339999996</v>
      </c>
      <c r="V42">
        <v>75311.237053000004</v>
      </c>
      <c r="X42" s="282">
        <f t="shared" si="1"/>
        <v>0</v>
      </c>
      <c r="Y42" s="282">
        <f t="shared" si="2"/>
        <v>0</v>
      </c>
      <c r="Z42" s="282">
        <f t="shared" si="3"/>
        <v>0</v>
      </c>
      <c r="AA42" s="282">
        <f t="shared" si="4"/>
        <v>0</v>
      </c>
    </row>
    <row r="43" spans="1:27" ht="15" customHeight="1">
      <c r="A43" s="6" t="s">
        <v>49</v>
      </c>
      <c r="B43" s="19">
        <v>271715.88357300003</v>
      </c>
      <c r="C43" s="10">
        <v>271086.98317299999</v>
      </c>
      <c r="D43" s="10">
        <v>271086.98317299999</v>
      </c>
      <c r="E43" s="10">
        <v>263070.50796800002</v>
      </c>
      <c r="F43" s="10">
        <v>271609.74752799998</v>
      </c>
      <c r="G43" s="10">
        <v>263699.98897499999</v>
      </c>
      <c r="H43" s="10">
        <v>259490.788627</v>
      </c>
      <c r="I43" s="10">
        <v>259490.788627</v>
      </c>
      <c r="J43" s="10">
        <v>260382.713284</v>
      </c>
      <c r="K43" s="10">
        <v>264167.41502800002</v>
      </c>
      <c r="L43" s="10">
        <v>248881.96027499999</v>
      </c>
      <c r="M43" s="10">
        <v>252745.73422000001</v>
      </c>
      <c r="N43" s="10">
        <v>252745.73422000001</v>
      </c>
      <c r="O43" s="10">
        <v>242095.190298</v>
      </c>
      <c r="P43" s="10">
        <v>241625.32936500001</v>
      </c>
      <c r="Q43" s="10">
        <v>230265.389383</v>
      </c>
      <c r="S43">
        <v>271086.98317399999</v>
      </c>
      <c r="T43">
        <v>263070.50796800002</v>
      </c>
      <c r="U43">
        <v>271609.74752799998</v>
      </c>
      <c r="V43">
        <v>263699.98897499999</v>
      </c>
      <c r="X43" s="282">
        <f t="shared" si="1"/>
        <v>-1.0000076144933701E-6</v>
      </c>
      <c r="Y43" s="282">
        <f t="shared" si="2"/>
        <v>0</v>
      </c>
      <c r="Z43" s="282">
        <f t="shared" si="3"/>
        <v>0</v>
      </c>
      <c r="AA43" s="282">
        <f t="shared" si="4"/>
        <v>0</v>
      </c>
    </row>
    <row r="44" spans="1:27" ht="21.5" customHeight="1">
      <c r="A44" s="15" t="s">
        <v>213</v>
      </c>
      <c r="B44" s="273"/>
      <c r="C44" s="277"/>
      <c r="D44" s="277"/>
      <c r="E44" s="277"/>
      <c r="F44" s="277"/>
      <c r="G44" s="277"/>
      <c r="H44" s="16"/>
      <c r="I44" s="277"/>
      <c r="J44" s="16"/>
      <c r="K44" s="16"/>
      <c r="L44" s="16"/>
      <c r="M44" s="16"/>
      <c r="N44" s="16"/>
      <c r="O44" s="16"/>
      <c r="P44" s="16"/>
      <c r="Q44" s="16"/>
      <c r="X44" s="282">
        <f t="shared" si="1"/>
        <v>0</v>
      </c>
      <c r="Y44" s="282">
        <f t="shared" si="2"/>
        <v>0</v>
      </c>
      <c r="Z44" s="282">
        <f t="shared" si="3"/>
        <v>0</v>
      </c>
      <c r="AA44" s="282">
        <f t="shared" si="4"/>
        <v>0</v>
      </c>
    </row>
    <row r="45" spans="1:27" ht="15" customHeight="1">
      <c r="A45" s="6" t="s">
        <v>201</v>
      </c>
      <c r="B45" s="19">
        <v>29295.628389000001</v>
      </c>
      <c r="C45" s="10">
        <v>29596.217649999999</v>
      </c>
      <c r="D45" s="10">
        <v>29596.217649999999</v>
      </c>
      <c r="E45" s="10">
        <v>29019.631740000001</v>
      </c>
      <c r="F45" s="10">
        <v>28271.959199000001</v>
      </c>
      <c r="G45" s="10">
        <v>27937.679703000002</v>
      </c>
      <c r="H45" s="10">
        <v>27323.066298999998</v>
      </c>
      <c r="I45" s="10">
        <v>27323.066298999998</v>
      </c>
      <c r="J45" s="10">
        <v>25754.441720999999</v>
      </c>
      <c r="K45" s="10">
        <v>26204.132023999999</v>
      </c>
      <c r="L45" s="10">
        <v>25626.200298</v>
      </c>
      <c r="M45" s="10">
        <v>25470.352266999998</v>
      </c>
      <c r="N45" s="10">
        <v>25470.352266999998</v>
      </c>
      <c r="O45" s="10">
        <v>25537.430251000002</v>
      </c>
      <c r="P45" s="10">
        <v>26438.608548</v>
      </c>
      <c r="Q45" s="10">
        <v>28787.085405000002</v>
      </c>
      <c r="S45">
        <v>29596.217649999999</v>
      </c>
      <c r="T45">
        <v>29019.631740000001</v>
      </c>
      <c r="U45">
        <v>28271.959199000001</v>
      </c>
      <c r="V45">
        <v>27937.679703000002</v>
      </c>
      <c r="X45" s="282">
        <f t="shared" si="1"/>
        <v>0</v>
      </c>
      <c r="Y45" s="282">
        <f t="shared" si="2"/>
        <v>0</v>
      </c>
      <c r="Z45" s="282">
        <f t="shared" si="3"/>
        <v>0</v>
      </c>
      <c r="AA45" s="282">
        <f t="shared" si="4"/>
        <v>0</v>
      </c>
    </row>
    <row r="46" spans="1:27" ht="15" customHeight="1">
      <c r="A46" s="222" t="s">
        <v>202</v>
      </c>
      <c r="B46" s="19">
        <v>15630.594104</v>
      </c>
      <c r="C46" s="10">
        <v>15671.12542</v>
      </c>
      <c r="D46" s="10">
        <v>15671.12542</v>
      </c>
      <c r="E46" s="10">
        <v>15192.888494000001</v>
      </c>
      <c r="F46" s="10">
        <v>14779.973966</v>
      </c>
      <c r="G46" s="10">
        <v>14319.327517</v>
      </c>
      <c r="H46" s="10">
        <v>13461.197271999999</v>
      </c>
      <c r="I46" s="10">
        <v>13461.197271999999</v>
      </c>
      <c r="J46" s="10">
        <v>12655.331184000001</v>
      </c>
      <c r="K46" s="10">
        <v>12751.358141999999</v>
      </c>
      <c r="L46" s="10">
        <v>12163.669393</v>
      </c>
      <c r="M46" s="10">
        <v>12026.178637999999</v>
      </c>
      <c r="N46" s="10">
        <v>12026.178637999999</v>
      </c>
      <c r="O46" s="10">
        <v>12003.672698</v>
      </c>
      <c r="P46" s="10">
        <v>12193.356892</v>
      </c>
      <c r="Q46" s="10">
        <v>13179.623573999999</v>
      </c>
      <c r="S46">
        <v>15671.12542</v>
      </c>
      <c r="T46">
        <v>15192.888494000001</v>
      </c>
      <c r="U46">
        <v>14779.973966</v>
      </c>
      <c r="V46">
        <v>14319.327517</v>
      </c>
      <c r="X46" s="282">
        <f t="shared" si="1"/>
        <v>0</v>
      </c>
      <c r="Y46" s="282">
        <f t="shared" si="2"/>
        <v>0</v>
      </c>
      <c r="Z46" s="282">
        <f t="shared" si="3"/>
        <v>0</v>
      </c>
      <c r="AA46" s="282">
        <f t="shared" si="4"/>
        <v>0</v>
      </c>
    </row>
    <row r="47" spans="1:27" ht="15" customHeight="1">
      <c r="A47" s="211" t="s">
        <v>203</v>
      </c>
      <c r="B47" s="19">
        <v>13665.034285</v>
      </c>
      <c r="C47" s="10">
        <v>13925.09223</v>
      </c>
      <c r="D47" s="10">
        <v>13925.09223</v>
      </c>
      <c r="E47" s="10">
        <v>13826.743246</v>
      </c>
      <c r="F47" s="10">
        <v>13491.985232999999</v>
      </c>
      <c r="G47" s="10">
        <v>13618.352186</v>
      </c>
      <c r="H47" s="10">
        <v>13861.869027000001</v>
      </c>
      <c r="I47" s="10">
        <v>13861.869027000001</v>
      </c>
      <c r="J47" s="10">
        <v>13099.110537</v>
      </c>
      <c r="K47" s="10">
        <v>13452.773882</v>
      </c>
      <c r="L47" s="10">
        <v>13462.530905</v>
      </c>
      <c r="M47" s="10">
        <v>13444.173629000001</v>
      </c>
      <c r="N47" s="10">
        <v>13444.173629000001</v>
      </c>
      <c r="O47" s="10">
        <v>13533.757552999999</v>
      </c>
      <c r="P47" s="10">
        <v>14245.251656</v>
      </c>
      <c r="Q47" s="10">
        <v>15607.461831000001</v>
      </c>
      <c r="S47">
        <v>13925.09223</v>
      </c>
      <c r="T47">
        <v>13826.743246</v>
      </c>
      <c r="U47">
        <v>13491.985232999999</v>
      </c>
      <c r="V47">
        <v>13618.352186</v>
      </c>
      <c r="X47" s="282">
        <f t="shared" si="1"/>
        <v>0</v>
      </c>
      <c r="Y47" s="282">
        <f t="shared" si="2"/>
        <v>0</v>
      </c>
      <c r="Z47" s="282">
        <f t="shared" si="3"/>
        <v>0</v>
      </c>
      <c r="AA47" s="282">
        <f t="shared" si="4"/>
        <v>0</v>
      </c>
    </row>
    <row r="48" spans="1:27" ht="15" customHeight="1">
      <c r="A48" s="17" t="s">
        <v>204</v>
      </c>
      <c r="B48" s="32">
        <v>3247.2147730000002</v>
      </c>
      <c r="C48" s="1">
        <v>3185.6820699999998</v>
      </c>
      <c r="D48" s="1">
        <v>3185.6820699999998</v>
      </c>
      <c r="E48" s="1">
        <v>3185.7160199999998</v>
      </c>
      <c r="F48" s="1">
        <v>3029.2590070000001</v>
      </c>
      <c r="G48" s="1">
        <v>2983.801152</v>
      </c>
      <c r="H48" s="1">
        <v>2921.7677829999998</v>
      </c>
      <c r="I48" s="1">
        <v>2921.7677829999998</v>
      </c>
      <c r="J48" s="10">
        <v>2820.938596</v>
      </c>
      <c r="K48" s="10">
        <v>2841.9193959999998</v>
      </c>
      <c r="L48" s="10">
        <v>2819.0915380000001</v>
      </c>
      <c r="M48" s="10">
        <v>2713.8646720000002</v>
      </c>
      <c r="N48" s="10">
        <v>2713.8646720000002</v>
      </c>
      <c r="O48" s="10">
        <v>2764.5466120000001</v>
      </c>
      <c r="P48" s="10">
        <v>2841.720268</v>
      </c>
      <c r="Q48" s="10">
        <v>3019.9181840000001</v>
      </c>
      <c r="S48" s="1">
        <v>3185.6820699999998</v>
      </c>
      <c r="T48">
        <v>3185.7160199999998</v>
      </c>
      <c r="U48">
        <v>3029.2590070000001</v>
      </c>
      <c r="V48">
        <v>2983.801152</v>
      </c>
      <c r="X48" s="282">
        <f t="shared" si="1"/>
        <v>0</v>
      </c>
      <c r="Y48" s="282">
        <f t="shared" si="2"/>
        <v>0</v>
      </c>
      <c r="Z48" s="282">
        <f t="shared" si="3"/>
        <v>0</v>
      </c>
      <c r="AA48" s="282">
        <f t="shared" si="4"/>
        <v>0</v>
      </c>
    </row>
    <row r="49" spans="1:27" ht="21.5" customHeight="1">
      <c r="A49" s="15" t="s">
        <v>48</v>
      </c>
      <c r="B49" s="273"/>
      <c r="C49" s="277"/>
      <c r="D49" s="277"/>
      <c r="E49" s="277"/>
      <c r="F49" s="277"/>
      <c r="G49" s="277"/>
      <c r="H49" s="16"/>
      <c r="I49" s="277"/>
      <c r="J49" s="16"/>
      <c r="K49" s="16"/>
      <c r="L49" s="16"/>
      <c r="M49" s="16"/>
      <c r="N49" s="16"/>
      <c r="O49" s="16"/>
      <c r="P49" s="16"/>
      <c r="Q49" s="16"/>
      <c r="X49" s="282">
        <f t="shared" si="1"/>
        <v>0</v>
      </c>
      <c r="Y49" s="282">
        <f t="shared" si="2"/>
        <v>0</v>
      </c>
      <c r="Z49" s="282">
        <f t="shared" si="3"/>
        <v>0</v>
      </c>
      <c r="AA49" s="282">
        <f t="shared" si="4"/>
        <v>0</v>
      </c>
    </row>
    <row r="50" spans="1:27" ht="15" customHeight="1">
      <c r="A50" s="6" t="s">
        <v>225</v>
      </c>
      <c r="B50" s="32">
        <v>124788.57659</v>
      </c>
      <c r="C50" s="1">
        <v>119944.94132500001</v>
      </c>
      <c r="D50" s="1">
        <v>119944.94132500001</v>
      </c>
      <c r="E50" s="1">
        <v>116817.494714</v>
      </c>
      <c r="F50" s="1">
        <v>115634.93565100001</v>
      </c>
      <c r="G50" s="1">
        <v>114100.99621300001</v>
      </c>
      <c r="H50" s="1">
        <v>113038.084422</v>
      </c>
      <c r="I50" s="1">
        <v>113038.084422</v>
      </c>
      <c r="J50" s="1">
        <v>115254.831567</v>
      </c>
      <c r="K50" s="1">
        <v>108944.846544</v>
      </c>
      <c r="L50" s="1">
        <v>107685.54745300001</v>
      </c>
      <c r="M50" s="1">
        <v>109981.105834</v>
      </c>
      <c r="N50" s="1">
        <v>109981.105834</v>
      </c>
      <c r="O50" s="1">
        <v>110245.335404</v>
      </c>
      <c r="P50" s="1">
        <v>106104.666461</v>
      </c>
      <c r="Q50" s="1">
        <v>107255.84942</v>
      </c>
      <c r="R50" s="10"/>
      <c r="S50" s="1">
        <v>119944.94132500001</v>
      </c>
      <c r="T50">
        <v>116817.494714</v>
      </c>
      <c r="U50">
        <v>115634.93565100001</v>
      </c>
      <c r="V50">
        <v>114100.99621300001</v>
      </c>
      <c r="X50" s="282">
        <f t="shared" si="1"/>
        <v>0</v>
      </c>
      <c r="Y50" s="282">
        <f t="shared" si="2"/>
        <v>0</v>
      </c>
      <c r="Z50" s="282">
        <f t="shared" si="3"/>
        <v>0</v>
      </c>
      <c r="AA50" s="282">
        <f t="shared" si="4"/>
        <v>0</v>
      </c>
    </row>
    <row r="51" spans="1:27" ht="15" customHeight="1">
      <c r="A51" s="6" t="s">
        <v>226</v>
      </c>
      <c r="B51" s="32">
        <v>2170.8868090000001</v>
      </c>
      <c r="C51" s="1">
        <v>2196.315012</v>
      </c>
      <c r="D51" s="1">
        <v>2196.315012</v>
      </c>
      <c r="E51" s="1">
        <v>2205.8256029999998</v>
      </c>
      <c r="F51" s="1">
        <v>2152.5858429999998</v>
      </c>
      <c r="G51" s="1">
        <v>2054.6984649999999</v>
      </c>
      <c r="H51" s="1">
        <v>2004.8044170000001</v>
      </c>
      <c r="I51" s="1">
        <v>2004.8044170000001</v>
      </c>
      <c r="J51" s="1">
        <v>2034.0470150000001</v>
      </c>
      <c r="K51" s="1">
        <v>2015.474635</v>
      </c>
      <c r="L51" s="1">
        <v>1965.2237</v>
      </c>
      <c r="M51" s="1">
        <v>1832.593494</v>
      </c>
      <c r="N51" s="1">
        <v>1832.593494</v>
      </c>
      <c r="O51" s="1">
        <v>1718.0432000000001</v>
      </c>
      <c r="P51" s="1">
        <v>1699.189046</v>
      </c>
      <c r="Q51" s="1">
        <v>1883.2136660000001</v>
      </c>
      <c r="S51">
        <v>2196.315012</v>
      </c>
      <c r="T51">
        <v>2205.8256029999998</v>
      </c>
      <c r="U51">
        <v>2152.5858429999998</v>
      </c>
      <c r="V51">
        <v>2054.6984649999999</v>
      </c>
      <c r="X51" s="282">
        <f t="shared" si="1"/>
        <v>0</v>
      </c>
      <c r="Y51" s="282">
        <f t="shared" si="2"/>
        <v>0</v>
      </c>
      <c r="Z51" s="282">
        <f t="shared" si="3"/>
        <v>0</v>
      </c>
      <c r="AA51" s="282">
        <f t="shared" si="4"/>
        <v>0</v>
      </c>
    </row>
    <row r="52" spans="1:27" ht="15" customHeight="1">
      <c r="A52" s="6" t="s">
        <v>227</v>
      </c>
      <c r="B52" s="32">
        <v>15076.449900903999</v>
      </c>
      <c r="C52" s="1">
        <v>14296.926832752</v>
      </c>
      <c r="D52" s="1">
        <v>14296.926832752</v>
      </c>
      <c r="E52" s="1">
        <v>13964.920253830802</v>
      </c>
      <c r="F52" s="1">
        <v>13782.5450441512</v>
      </c>
      <c r="G52" s="1">
        <v>13517.151479521601</v>
      </c>
      <c r="H52" s="1">
        <v>13787.5868119038</v>
      </c>
      <c r="I52" s="1">
        <v>13787.5868119038</v>
      </c>
      <c r="J52" s="1">
        <v>14068.2085361468</v>
      </c>
      <c r="K52" s="1">
        <v>13334.0838545386</v>
      </c>
      <c r="L52" s="1">
        <v>13141.0284026192</v>
      </c>
      <c r="M52" s="1">
        <v>13268.7145170246</v>
      </c>
      <c r="N52" s="1">
        <v>13268.7145170246</v>
      </c>
      <c r="O52" s="1">
        <v>13184.127856262599</v>
      </c>
      <c r="P52" s="1">
        <v>12695.721844126399</v>
      </c>
      <c r="Q52" s="1">
        <v>12490.2420419055</v>
      </c>
      <c r="S52" s="280">
        <v>14296.926832752</v>
      </c>
      <c r="T52">
        <v>13964.920253830802</v>
      </c>
      <c r="U52">
        <v>13782.545044151202</v>
      </c>
      <c r="V52">
        <v>13517.151479521601</v>
      </c>
      <c r="X52" s="282">
        <f t="shared" si="1"/>
        <v>0</v>
      </c>
      <c r="Y52" s="282">
        <f t="shared" si="2"/>
        <v>0</v>
      </c>
      <c r="Z52" s="282">
        <f t="shared" si="3"/>
        <v>0</v>
      </c>
      <c r="AA52" s="282">
        <f t="shared" si="4"/>
        <v>0</v>
      </c>
    </row>
    <row r="53" spans="1:27" ht="15" customHeight="1">
      <c r="A53" s="6" t="s">
        <v>228</v>
      </c>
      <c r="B53" s="210">
        <v>0.14885399999999999</v>
      </c>
      <c r="C53" s="60">
        <v>0.24778800000000001</v>
      </c>
      <c r="D53" s="60">
        <v>0.24778800000000001</v>
      </c>
      <c r="E53" s="60">
        <v>0.22455600000000001</v>
      </c>
      <c r="F53" s="60">
        <v>0.21122299999999999</v>
      </c>
      <c r="G53" s="60">
        <v>0.150584</v>
      </c>
      <c r="H53" s="60">
        <v>0.251361</v>
      </c>
      <c r="I53" s="60">
        <v>0.251361</v>
      </c>
      <c r="J53" s="60">
        <v>0.270096</v>
      </c>
      <c r="K53" s="60">
        <v>0.27904099999999998</v>
      </c>
      <c r="L53" s="60">
        <v>0.26539099999999999</v>
      </c>
      <c r="M53" s="60">
        <v>0.21762300000000001</v>
      </c>
      <c r="N53" s="60">
        <v>0.21762300000000001</v>
      </c>
      <c r="O53" s="60">
        <v>0.21662200000000001</v>
      </c>
      <c r="P53" s="60">
        <v>0.20979600000000001</v>
      </c>
      <c r="Q53" s="60">
        <v>0.14729999999999999</v>
      </c>
      <c r="S53">
        <v>0.24778800000000001</v>
      </c>
      <c r="T53">
        <v>0.22455600000000001</v>
      </c>
      <c r="U53">
        <v>0.21122299999999999</v>
      </c>
      <c r="V53">
        <v>0.150584</v>
      </c>
      <c r="X53" s="282">
        <f t="shared" si="1"/>
        <v>0</v>
      </c>
      <c r="Y53" s="282">
        <f t="shared" si="2"/>
        <v>0</v>
      </c>
      <c r="Z53" s="282">
        <f t="shared" si="3"/>
        <v>0</v>
      </c>
      <c r="AA53" s="282">
        <f t="shared" si="4"/>
        <v>0</v>
      </c>
    </row>
    <row r="54" spans="1:27" ht="15" customHeight="1">
      <c r="A54" s="223" t="s">
        <v>229</v>
      </c>
      <c r="B54" s="210">
        <v>0.41455700000000001</v>
      </c>
      <c r="C54" s="60">
        <v>0.43489100000000003</v>
      </c>
      <c r="D54" s="60">
        <v>0.43489100000000003</v>
      </c>
      <c r="E54" s="60">
        <v>0.42780200000000002</v>
      </c>
      <c r="F54" s="60">
        <v>0.42019000000000001</v>
      </c>
      <c r="G54" s="60">
        <v>0.42548999999999998</v>
      </c>
      <c r="H54" s="60">
        <v>0.42568099999999998</v>
      </c>
      <c r="I54" s="60">
        <v>0.42568099999999998</v>
      </c>
      <c r="J54" s="60">
        <v>0.41112700000000002</v>
      </c>
      <c r="K54" s="60">
        <v>0.39871000000000001</v>
      </c>
      <c r="L54" s="60">
        <v>0.37720399999999998</v>
      </c>
      <c r="M54" s="60">
        <v>0.44514199999999998</v>
      </c>
      <c r="N54" s="60">
        <v>0.44514199999999998</v>
      </c>
      <c r="O54" s="60">
        <v>0.43172899999999997</v>
      </c>
      <c r="P54" s="60">
        <v>0.42289100000000002</v>
      </c>
      <c r="Q54" s="60">
        <v>0.42904599999999998</v>
      </c>
      <c r="S54">
        <v>0.43489100000000003</v>
      </c>
      <c r="T54">
        <v>0.42780200000000002</v>
      </c>
      <c r="U54">
        <v>0.42019000000000001</v>
      </c>
      <c r="V54">
        <v>0.42548999999999998</v>
      </c>
      <c r="X54" s="282">
        <f t="shared" si="1"/>
        <v>0</v>
      </c>
      <c r="Y54" s="282">
        <f t="shared" si="2"/>
        <v>0</v>
      </c>
      <c r="Z54" s="282">
        <f t="shared" si="3"/>
        <v>0</v>
      </c>
      <c r="AA54" s="282">
        <f t="shared" si="4"/>
        <v>0</v>
      </c>
    </row>
    <row r="55" spans="1:27" ht="15" customHeight="1">
      <c r="A55" s="6" t="s">
        <v>230</v>
      </c>
      <c r="B55" s="210">
        <v>0.86292100000000005</v>
      </c>
      <c r="C55" s="60">
        <v>0.89693299999999998</v>
      </c>
      <c r="D55" s="60">
        <v>0.89693299999999998</v>
      </c>
      <c r="E55" s="60">
        <v>0.89419599999999999</v>
      </c>
      <c r="F55" s="60">
        <v>0.869811</v>
      </c>
      <c r="G55" s="60">
        <v>0.85283799999999998</v>
      </c>
      <c r="H55" s="60">
        <v>0.87012400000000001</v>
      </c>
      <c r="I55" s="60">
        <v>0.87012400000000001</v>
      </c>
      <c r="J55" s="60">
        <v>0.85280199999999995</v>
      </c>
      <c r="K55" s="60">
        <v>0.84197500000000003</v>
      </c>
      <c r="L55" s="60">
        <v>0.827407</v>
      </c>
      <c r="M55" s="60">
        <v>0.865699</v>
      </c>
      <c r="N55" s="60">
        <v>0.865699</v>
      </c>
      <c r="O55" s="60">
        <v>0.87833600000000001</v>
      </c>
      <c r="P55" s="60">
        <v>0.87420600000000004</v>
      </c>
      <c r="Q55" s="60">
        <v>0.85851299999999997</v>
      </c>
      <c r="S55">
        <v>0.89693299999999998</v>
      </c>
      <c r="T55">
        <v>0.89419599999999999</v>
      </c>
      <c r="U55">
        <v>0.869811</v>
      </c>
      <c r="V55">
        <v>0.85283799999999998</v>
      </c>
      <c r="X55" s="282">
        <f t="shared" si="1"/>
        <v>0</v>
      </c>
      <c r="Y55" s="282">
        <f t="shared" si="2"/>
        <v>0</v>
      </c>
      <c r="Z55" s="282">
        <f t="shared" si="3"/>
        <v>0</v>
      </c>
      <c r="AA55" s="282">
        <f t="shared" si="4"/>
        <v>0</v>
      </c>
    </row>
    <row r="56" spans="1:27" ht="15" customHeight="1" thickBot="1">
      <c r="A56" s="9" t="s">
        <v>231</v>
      </c>
      <c r="B56" s="187">
        <v>2.051E-2</v>
      </c>
      <c r="C56" s="61">
        <v>2.0871000000000001E-2</v>
      </c>
      <c r="D56" s="61">
        <v>2.0844999999999999E-2</v>
      </c>
      <c r="E56" s="61">
        <v>2.0847999999999998E-2</v>
      </c>
      <c r="F56" s="61">
        <v>2.0965999999999999E-2</v>
      </c>
      <c r="G56" s="61">
        <v>2.0820999999999999E-2</v>
      </c>
      <c r="H56" s="61">
        <v>2.0468E-2</v>
      </c>
      <c r="I56" s="61">
        <v>1.9948E-2</v>
      </c>
      <c r="J56" s="61">
        <v>2.0423E-2</v>
      </c>
      <c r="K56" s="61">
        <v>2.112E-2</v>
      </c>
      <c r="L56" s="61">
        <v>2.0382999999999998E-2</v>
      </c>
      <c r="M56" s="61">
        <v>1.9591000000000001E-2</v>
      </c>
      <c r="N56" s="61">
        <v>2.1027000000000001E-2</v>
      </c>
      <c r="O56" s="61">
        <v>1.9014E-2</v>
      </c>
      <c r="P56" s="61">
        <v>1.9140000000000001E-2</v>
      </c>
      <c r="Q56" s="61">
        <v>1.9095999999999998E-2</v>
      </c>
      <c r="S56">
        <v>2.0844999999999999E-2</v>
      </c>
      <c r="T56">
        <v>2.0847999999999998E-2</v>
      </c>
      <c r="U56">
        <v>2.0965999999999999E-2</v>
      </c>
      <c r="V56">
        <v>2.0820999999999999E-2</v>
      </c>
      <c r="X56" s="282">
        <f t="shared" si="1"/>
        <v>0</v>
      </c>
      <c r="Y56" s="282">
        <f t="shared" si="2"/>
        <v>0</v>
      </c>
      <c r="Z56" s="282">
        <f t="shared" si="3"/>
        <v>0</v>
      </c>
      <c r="AA56" s="282">
        <f t="shared" si="4"/>
        <v>0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N32"/>
  <sheetViews>
    <sheetView showGridLines="0" zoomScale="90" zoomScaleNormal="90" workbookViewId="0"/>
  </sheetViews>
  <sheetFormatPr defaultRowHeight="12.5"/>
  <cols>
    <col min="1" max="1" width="3.6328125" customWidth="1"/>
    <col min="2" max="2" width="59.1796875" customWidth="1"/>
    <col min="3" max="15" width="8.6328125" customWidth="1"/>
    <col min="16" max="16" width="1.1796875" customWidth="1"/>
    <col min="17" max="17" width="10.90625" customWidth="1"/>
    <col min="18" max="18" width="8.36328125" customWidth="1"/>
  </cols>
  <sheetData>
    <row r="4" spans="1:66" ht="13" thickBot="1"/>
    <row r="5" spans="1:66" s="24" customFormat="1" ht="30.5" customHeight="1" thickTop="1">
      <c r="A5"/>
      <c r="B5" s="156" t="s">
        <v>117</v>
      </c>
      <c r="C5" s="157" t="s">
        <v>333</v>
      </c>
      <c r="D5" s="158" t="s">
        <v>321</v>
      </c>
      <c r="E5" s="158" t="s">
        <v>318</v>
      </c>
      <c r="F5" s="158" t="s">
        <v>313</v>
      </c>
      <c r="G5" s="158" t="s">
        <v>310</v>
      </c>
      <c r="H5" s="158" t="s">
        <v>306</v>
      </c>
      <c r="I5" s="158" t="s">
        <v>303</v>
      </c>
      <c r="J5" s="158" t="s">
        <v>223</v>
      </c>
      <c r="K5" s="158" t="s">
        <v>182</v>
      </c>
      <c r="L5" s="158" t="s">
        <v>180</v>
      </c>
      <c r="M5" s="158" t="s">
        <v>179</v>
      </c>
      <c r="N5" s="158" t="s">
        <v>177</v>
      </c>
      <c r="O5" s="158" t="s">
        <v>174</v>
      </c>
      <c r="P5"/>
      <c r="Q5" s="159" t="s">
        <v>67</v>
      </c>
      <c r="R5" s="306" t="s">
        <v>68</v>
      </c>
      <c r="S5" s="307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s="24" customFormat="1" ht="13.75" customHeight="1">
      <c r="A6"/>
      <c r="B6" s="160" t="s">
        <v>16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/>
      <c r="Q6" s="161" t="s">
        <v>333</v>
      </c>
      <c r="R6" s="308"/>
      <c r="S6" s="309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</row>
    <row r="7" spans="1:66" s="24" customFormat="1" ht="11" customHeight="1">
      <c r="A7"/>
      <c r="B7" s="162" t="s">
        <v>4</v>
      </c>
      <c r="C7" s="163">
        <v>1420.995516</v>
      </c>
      <c r="D7" s="164">
        <v>1432.6210739999999</v>
      </c>
      <c r="E7" s="164">
        <v>1393.6265249999999</v>
      </c>
      <c r="F7" s="164">
        <v>1378.810207</v>
      </c>
      <c r="G7" s="164">
        <v>1368.9653310000001</v>
      </c>
      <c r="H7" s="164">
        <v>1359.801508</v>
      </c>
      <c r="I7" s="164">
        <v>1382.1654820000001</v>
      </c>
      <c r="J7" s="164">
        <v>1407.081807</v>
      </c>
      <c r="K7" s="164">
        <v>1323.532025</v>
      </c>
      <c r="L7" s="164">
        <v>1416.611539</v>
      </c>
      <c r="M7" s="164">
        <v>1297.361545</v>
      </c>
      <c r="N7" s="164">
        <v>1247.558436</v>
      </c>
      <c r="O7" s="164">
        <v>1200.9184749999999</v>
      </c>
      <c r="P7" s="185"/>
      <c r="Q7" s="165">
        <v>1413.5453083865057</v>
      </c>
      <c r="R7" s="186">
        <f ca="1">C7-Q7</f>
        <v>7.4502076134942854</v>
      </c>
      <c r="S7" s="184">
        <f>C7/Q7-1</f>
        <v>5.270582817043401E-3</v>
      </c>
      <c r="T7" s="59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</row>
    <row r="8" spans="1:66" s="24" customFormat="1" ht="11" customHeight="1">
      <c r="A8"/>
      <c r="B8" s="166" t="s">
        <v>185</v>
      </c>
      <c r="C8" s="167">
        <v>773.05142799999999</v>
      </c>
      <c r="D8" s="168">
        <v>764.226629</v>
      </c>
      <c r="E8" s="168">
        <v>740.03739499999995</v>
      </c>
      <c r="F8" s="168">
        <v>726.49575600000003</v>
      </c>
      <c r="G8" s="168">
        <v>714.41028200000005</v>
      </c>
      <c r="H8" s="168">
        <v>682.962715</v>
      </c>
      <c r="I8" s="168">
        <v>699.41122700000005</v>
      </c>
      <c r="J8" s="168">
        <v>666.242434</v>
      </c>
      <c r="K8" s="168">
        <v>630.65693599999997</v>
      </c>
      <c r="L8" s="168">
        <v>620.55526599999996</v>
      </c>
      <c r="M8" s="168">
        <v>620.66023299999995</v>
      </c>
      <c r="N8" s="168">
        <v>603.35450200000002</v>
      </c>
      <c r="O8" s="168">
        <v>578.08943999999997</v>
      </c>
      <c r="P8" s="185"/>
      <c r="Q8" s="169">
        <v>767.1700113716123</v>
      </c>
      <c r="R8" s="186">
        <f t="shared" ref="R8:R30" si="0">C8-Q8</f>
        <v>5.881416628387683</v>
      </c>
      <c r="S8" s="184">
        <f t="shared" ref="S8:S31" si="1">C8/Q8-1</f>
        <v>7.6663797348808238E-3</v>
      </c>
      <c r="T8" s="59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</row>
    <row r="9" spans="1:66" s="230" customFormat="1" ht="11" customHeight="1">
      <c r="A9" s="138"/>
      <c r="B9" s="224" t="s">
        <v>193</v>
      </c>
      <c r="C9" s="225">
        <v>648.43436999999994</v>
      </c>
      <c r="D9" s="226">
        <v>639.82399399999997</v>
      </c>
      <c r="E9" s="226">
        <v>631.26989300000002</v>
      </c>
      <c r="F9" s="226">
        <v>612.69285600000001</v>
      </c>
      <c r="G9" s="226">
        <v>598.01752899999997</v>
      </c>
      <c r="H9" s="226">
        <v>584.02747499999998</v>
      </c>
      <c r="I9" s="226">
        <v>586.53116399999999</v>
      </c>
      <c r="J9" s="226">
        <v>566.55685300000005</v>
      </c>
      <c r="K9" s="226">
        <v>542.67699700000003</v>
      </c>
      <c r="L9" s="226">
        <v>526.11074199999996</v>
      </c>
      <c r="M9" s="226">
        <v>526.56435199999999</v>
      </c>
      <c r="N9" s="226">
        <v>505.69967500000001</v>
      </c>
      <c r="O9" s="226">
        <v>491.76409000000001</v>
      </c>
      <c r="P9" s="227"/>
      <c r="Q9" s="228">
        <v>643.75821175395208</v>
      </c>
      <c r="R9" s="186">
        <f t="shared" si="0"/>
        <v>4.6761582460478621</v>
      </c>
      <c r="S9" s="184">
        <f t="shared" si="1"/>
        <v>7.2638424810262947E-3</v>
      </c>
      <c r="T9" s="229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</row>
    <row r="10" spans="1:66" s="230" customFormat="1" ht="11" customHeight="1">
      <c r="A10" s="138"/>
      <c r="B10" s="224" t="s">
        <v>187</v>
      </c>
      <c r="C10" s="225">
        <v>124.617058</v>
      </c>
      <c r="D10" s="226">
        <v>124.402635</v>
      </c>
      <c r="E10" s="226">
        <v>108.76750199999999</v>
      </c>
      <c r="F10" s="226">
        <v>113.80289999999999</v>
      </c>
      <c r="G10" s="226">
        <v>116.392753</v>
      </c>
      <c r="H10" s="226">
        <v>98.935239999999993</v>
      </c>
      <c r="I10" s="226">
        <v>112.88006300000001</v>
      </c>
      <c r="J10" s="226">
        <v>99.685580999999999</v>
      </c>
      <c r="K10" s="226">
        <v>87.979939000000002</v>
      </c>
      <c r="L10" s="226">
        <v>94.444524000000001</v>
      </c>
      <c r="M10" s="226">
        <v>94.095881000000006</v>
      </c>
      <c r="N10" s="226">
        <v>97.654826999999997</v>
      </c>
      <c r="O10" s="226">
        <v>86.32535</v>
      </c>
      <c r="P10" s="227"/>
      <c r="Q10" s="228">
        <v>123.41179961766018</v>
      </c>
      <c r="R10" s="186">
        <f t="shared" si="0"/>
        <v>1.2052583823398209</v>
      </c>
      <c r="S10" s="184">
        <f t="shared" si="1"/>
        <v>9.7661519082763437E-3</v>
      </c>
      <c r="T10" s="229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</row>
    <row r="11" spans="1:66" s="24" customFormat="1" ht="11" customHeight="1">
      <c r="A11"/>
      <c r="B11" s="162" t="s">
        <v>5</v>
      </c>
      <c r="C11" s="167">
        <v>9.1241090000000007</v>
      </c>
      <c r="D11" s="168">
        <v>12.975133</v>
      </c>
      <c r="E11" s="168">
        <v>10.532349</v>
      </c>
      <c r="F11" s="168">
        <v>25.998839</v>
      </c>
      <c r="G11" s="168">
        <v>7.003482</v>
      </c>
      <c r="H11" s="168">
        <v>11.561457000000001</v>
      </c>
      <c r="I11" s="168">
        <v>9.6550030000000007</v>
      </c>
      <c r="J11" s="168">
        <v>29.756684</v>
      </c>
      <c r="K11" s="168">
        <v>7.5489490000000004</v>
      </c>
      <c r="L11" s="168">
        <v>9.7767199999999992</v>
      </c>
      <c r="M11" s="168">
        <v>21.529972000000001</v>
      </c>
      <c r="N11" s="168">
        <v>20.967856000000001</v>
      </c>
      <c r="O11" s="168">
        <v>7.2214299999999998</v>
      </c>
      <c r="P11" s="185"/>
      <c r="Q11" s="169">
        <v>8.487998823076925</v>
      </c>
      <c r="R11" s="186">
        <f t="shared" si="0"/>
        <v>0.6361101769230757</v>
      </c>
      <c r="S11" s="184">
        <f t="shared" si="1"/>
        <v>7.494230267723867E-2</v>
      </c>
      <c r="T11" s="59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</row>
    <row r="12" spans="1:66" s="24" customFormat="1" ht="25">
      <c r="A12"/>
      <c r="B12" s="162" t="s">
        <v>312</v>
      </c>
      <c r="C12" s="167">
        <v>-45.042282</v>
      </c>
      <c r="D12" s="168">
        <v>-73.888471999999993</v>
      </c>
      <c r="E12" s="168">
        <v>-42.493163000000003</v>
      </c>
      <c r="F12" s="168">
        <v>3.0920200000000002</v>
      </c>
      <c r="G12" s="168">
        <v>-54.959308999999998</v>
      </c>
      <c r="H12" s="168">
        <v>-40.010307000000005</v>
      </c>
      <c r="I12" s="168">
        <v>-8.3042090000000002</v>
      </c>
      <c r="J12" s="168">
        <v>33.430554000000001</v>
      </c>
      <c r="K12" s="168">
        <v>24.061912000000007</v>
      </c>
      <c r="L12" s="168">
        <v>26.635866</v>
      </c>
      <c r="M12" s="168">
        <v>-3.8185050000000018</v>
      </c>
      <c r="N12" s="168">
        <v>39.779201999999998</v>
      </c>
      <c r="O12" s="168">
        <v>93.536581999999996</v>
      </c>
      <c r="P12" s="185"/>
      <c r="Q12" s="169">
        <v>-9.454345457399846</v>
      </c>
      <c r="R12" s="186">
        <f t="shared" si="0"/>
        <v>-35.587936542600154</v>
      </c>
      <c r="S12" s="184">
        <f t="shared" si="1"/>
        <v>3.7641882986987474</v>
      </c>
      <c r="T12" s="59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</row>
    <row r="13" spans="1:66" s="24" customFormat="1" ht="11" customHeight="1">
      <c r="A13"/>
      <c r="B13" s="162" t="s">
        <v>6</v>
      </c>
      <c r="C13" s="167">
        <v>689.94172500000002</v>
      </c>
      <c r="D13" s="168">
        <v>700.05571299999997</v>
      </c>
      <c r="E13" s="168">
        <v>640.90157199999999</v>
      </c>
      <c r="F13" s="168">
        <v>623.13071000000002</v>
      </c>
      <c r="G13" s="168">
        <v>614.19688799999994</v>
      </c>
      <c r="H13" s="168">
        <v>599.99944200000004</v>
      </c>
      <c r="I13" s="168">
        <v>588.37492399999996</v>
      </c>
      <c r="J13" s="168">
        <v>583.920571</v>
      </c>
      <c r="K13" s="168">
        <v>576.25703899999996</v>
      </c>
      <c r="L13" s="168">
        <v>548.83435099999997</v>
      </c>
      <c r="M13" s="168">
        <v>557.00801300000001</v>
      </c>
      <c r="N13" s="168">
        <v>541.88935400000003</v>
      </c>
      <c r="O13" s="168">
        <v>570.37426900000003</v>
      </c>
      <c r="P13" s="185"/>
      <c r="Q13" s="169">
        <v>661.34300703484337</v>
      </c>
      <c r="R13" s="186">
        <f t="shared" si="0"/>
        <v>28.598717965156652</v>
      </c>
      <c r="S13" s="184">
        <f t="shared" si="1"/>
        <v>4.3243396635249898E-2</v>
      </c>
      <c r="T13" s="59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</row>
    <row r="14" spans="1:66" s="24" customFormat="1" ht="11" customHeight="1" thickBot="1">
      <c r="A14"/>
      <c r="B14" s="162" t="s">
        <v>42</v>
      </c>
      <c r="C14" s="167">
        <v>66.753169</v>
      </c>
      <c r="D14" s="168">
        <v>27.329114000000001</v>
      </c>
      <c r="E14" s="168">
        <v>44.525632999999999</v>
      </c>
      <c r="F14" s="168">
        <v>51.078333999999998</v>
      </c>
      <c r="G14" s="168">
        <v>58.127737000000003</v>
      </c>
      <c r="H14" s="168">
        <v>59.507086000000001</v>
      </c>
      <c r="I14" s="168">
        <v>43.815443000000002</v>
      </c>
      <c r="J14" s="168">
        <v>54.125250000000001</v>
      </c>
      <c r="K14" s="168">
        <v>498.19992999999999</v>
      </c>
      <c r="L14" s="168">
        <v>-102.50041400000001</v>
      </c>
      <c r="M14" s="168">
        <v>2.823887</v>
      </c>
      <c r="N14" s="168">
        <v>68.786162000000004</v>
      </c>
      <c r="O14" s="168">
        <v>47.114932000000003</v>
      </c>
      <c r="P14" s="185"/>
      <c r="Q14" s="169">
        <v>48.937179488769999</v>
      </c>
      <c r="R14" s="186">
        <f t="shared" si="0"/>
        <v>17.815989511230001</v>
      </c>
      <c r="S14" s="184">
        <f t="shared" si="1"/>
        <v>0.36405836415885751</v>
      </c>
      <c r="T14" s="59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</row>
    <row r="15" spans="1:66" s="297" customFormat="1" ht="11" customHeight="1" thickTop="1" thickBot="1">
      <c r="A15" s="2"/>
      <c r="B15" s="287" t="s">
        <v>7</v>
      </c>
      <c r="C15" s="292">
        <v>2914.8236649999999</v>
      </c>
      <c r="D15" s="293">
        <v>2863.319191</v>
      </c>
      <c r="E15" s="293">
        <v>2787.1303109999999</v>
      </c>
      <c r="F15" s="293">
        <v>2808.6058659999999</v>
      </c>
      <c r="G15" s="293">
        <v>2707.7444110000001</v>
      </c>
      <c r="H15" s="293">
        <v>2673.8219009999998</v>
      </c>
      <c r="I15" s="293">
        <v>2715.11787</v>
      </c>
      <c r="J15" s="293">
        <v>2774.5572999999999</v>
      </c>
      <c r="K15" s="293">
        <v>3060.2567909999998</v>
      </c>
      <c r="L15" s="293">
        <v>2519.9133710000001</v>
      </c>
      <c r="M15" s="293">
        <v>2495.565145</v>
      </c>
      <c r="N15" s="293">
        <v>2522.3355120000001</v>
      </c>
      <c r="O15" s="293">
        <v>2497.2551279999998</v>
      </c>
      <c r="P15" s="289"/>
      <c r="Q15" s="294">
        <v>2890.0291596474094</v>
      </c>
      <c r="R15" s="295">
        <f t="shared" si="0"/>
        <v>24.794505352590477</v>
      </c>
      <c r="S15" s="291">
        <f t="shared" si="1"/>
        <v>8.5793270527469989E-3</v>
      </c>
      <c r="T15" s="296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</row>
    <row r="16" spans="1:66" s="24" customFormat="1" ht="11" customHeight="1" thickTop="1">
      <c r="A16"/>
      <c r="B16" s="162" t="s">
        <v>206</v>
      </c>
      <c r="C16" s="174">
        <v>-1497.8002879999999</v>
      </c>
      <c r="D16" s="175">
        <v>-1125.5415820000001</v>
      </c>
      <c r="E16" s="175">
        <v>-1058.2638460000001</v>
      </c>
      <c r="F16" s="175">
        <v>-950.12614399999995</v>
      </c>
      <c r="G16" s="175">
        <v>-1431.185103</v>
      </c>
      <c r="H16" s="175">
        <v>-1084.9061710000001</v>
      </c>
      <c r="I16" s="175">
        <v>-1011.039164</v>
      </c>
      <c r="J16" s="175">
        <v>-1018.897569</v>
      </c>
      <c r="K16" s="175">
        <v>-1500.905771</v>
      </c>
      <c r="L16" s="175">
        <v>-1036.485905</v>
      </c>
      <c r="M16" s="175">
        <v>-951.75639799999999</v>
      </c>
      <c r="N16" s="175">
        <v>-943.72925799999996</v>
      </c>
      <c r="O16" s="175">
        <v>-1395.1629499999999</v>
      </c>
      <c r="P16" s="185"/>
      <c r="Q16" s="169">
        <v>-1468.4069245819264</v>
      </c>
      <c r="R16" s="186">
        <f t="shared" si="0"/>
        <v>-29.393363418073477</v>
      </c>
      <c r="S16" s="184">
        <f t="shared" si="1"/>
        <v>2.0017178430592031E-2</v>
      </c>
      <c r="T16" s="59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</row>
    <row r="17" spans="1:66" s="230" customFormat="1" ht="11" customHeight="1">
      <c r="A17" s="138"/>
      <c r="B17" s="224" t="s">
        <v>189</v>
      </c>
      <c r="C17" s="231">
        <v>-1106.438576</v>
      </c>
      <c r="D17" s="232">
        <v>-1201.290532</v>
      </c>
      <c r="E17" s="232">
        <v>-1135.3426320000001</v>
      </c>
      <c r="F17" s="232">
        <v>-1073.7298599999999</v>
      </c>
      <c r="G17" s="232">
        <v>-1063.1545349999999</v>
      </c>
      <c r="H17" s="232">
        <v>-1169.0130360000001</v>
      </c>
      <c r="I17" s="232">
        <v>-1101.27233</v>
      </c>
      <c r="J17" s="232">
        <v>-1090.3712190000001</v>
      </c>
      <c r="K17" s="232">
        <v>-1077.1045220000001</v>
      </c>
      <c r="L17" s="232">
        <v>-1143.0793860000001</v>
      </c>
      <c r="M17" s="232">
        <v>-1041.1095359999999</v>
      </c>
      <c r="N17" s="232">
        <v>-972.56250499999999</v>
      </c>
      <c r="O17" s="232">
        <v>-1002.359133</v>
      </c>
      <c r="P17" s="227"/>
      <c r="Q17" s="228">
        <v>-1095.8881551447232</v>
      </c>
      <c r="R17" s="186">
        <f>C17-Q17</f>
        <v>-10.550420855276798</v>
      </c>
      <c r="S17" s="184">
        <f t="shared" si="1"/>
        <v>9.6272788475240123E-3</v>
      </c>
      <c r="T17" s="229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</row>
    <row r="18" spans="1:66" s="230" customFormat="1" ht="11" customHeight="1">
      <c r="A18" s="138"/>
      <c r="B18" s="224" t="s">
        <v>207</v>
      </c>
      <c r="C18" s="231">
        <v>-539.31352100000004</v>
      </c>
      <c r="D18" s="232">
        <v>-55.323363999999998</v>
      </c>
      <c r="E18" s="232">
        <v>-47.397236999999997</v>
      </c>
      <c r="F18" s="232">
        <v>-2.2855829999999999</v>
      </c>
      <c r="G18" s="232">
        <v>-518.41120000000001</v>
      </c>
      <c r="H18" s="232">
        <v>-36.380564999999997</v>
      </c>
      <c r="I18" s="232">
        <v>-29.059266000000001</v>
      </c>
      <c r="J18" s="232">
        <v>-51.137549999999997</v>
      </c>
      <c r="K18" s="232">
        <v>-570.71215400000006</v>
      </c>
      <c r="L18" s="232">
        <v>-14.809934</v>
      </c>
      <c r="M18" s="232">
        <v>-22.716605999999999</v>
      </c>
      <c r="N18" s="232">
        <v>-94.460819000000001</v>
      </c>
      <c r="O18" s="232">
        <v>-513.758197</v>
      </c>
      <c r="P18" s="227"/>
      <c r="Q18" s="228">
        <v>-523.86430563971749</v>
      </c>
      <c r="R18" s="186">
        <f t="shared" si="0"/>
        <v>-15.449215360282551</v>
      </c>
      <c r="S18" s="184">
        <f t="shared" si="1"/>
        <v>2.9490872338432617E-2</v>
      </c>
      <c r="T18" s="229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</row>
    <row r="19" spans="1:66" s="230" customFormat="1" ht="11" customHeight="1">
      <c r="A19" s="138"/>
      <c r="B19" s="224" t="s">
        <v>191</v>
      </c>
      <c r="C19" s="231">
        <v>147.951809</v>
      </c>
      <c r="D19" s="232">
        <v>131.07231400000001</v>
      </c>
      <c r="E19" s="232">
        <v>124.476023</v>
      </c>
      <c r="F19" s="232">
        <v>125.88929899999999</v>
      </c>
      <c r="G19" s="232">
        <v>150.38063199999999</v>
      </c>
      <c r="H19" s="232">
        <v>120.48743</v>
      </c>
      <c r="I19" s="232">
        <v>119.29243200000001</v>
      </c>
      <c r="J19" s="232">
        <v>122.6112</v>
      </c>
      <c r="K19" s="232">
        <v>146.91090500000001</v>
      </c>
      <c r="L19" s="232">
        <v>121.403415</v>
      </c>
      <c r="M19" s="232">
        <v>112.069744</v>
      </c>
      <c r="N19" s="232">
        <v>123.294066</v>
      </c>
      <c r="O19" s="232">
        <v>120.95438</v>
      </c>
      <c r="P19" s="227"/>
      <c r="Q19" s="228">
        <v>151.34553620251421</v>
      </c>
      <c r="R19" s="186">
        <f t="shared" si="0"/>
        <v>-3.3937272025142136</v>
      </c>
      <c r="S19" s="184">
        <f t="shared" si="1"/>
        <v>-2.242370199787791E-2</v>
      </c>
      <c r="T19" s="229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</row>
    <row r="20" spans="1:66" s="24" customFormat="1" ht="11" customHeight="1">
      <c r="A20"/>
      <c r="B20" s="162" t="s">
        <v>208</v>
      </c>
      <c r="C20" s="174">
        <v>-622.17143799999997</v>
      </c>
      <c r="D20" s="175">
        <v>-635.00790700000005</v>
      </c>
      <c r="E20" s="175">
        <v>-687.50691099999995</v>
      </c>
      <c r="F20" s="175">
        <v>-589.69148099999995</v>
      </c>
      <c r="G20" s="175">
        <v>-562.67359999999996</v>
      </c>
      <c r="H20" s="175">
        <v>-567.36102300000005</v>
      </c>
      <c r="I20" s="175">
        <v>-539.69178899999997</v>
      </c>
      <c r="J20" s="175">
        <v>-523.16177400000004</v>
      </c>
      <c r="K20" s="175">
        <v>-490.14480200000003</v>
      </c>
      <c r="L20" s="175">
        <v>-466.746351</v>
      </c>
      <c r="M20" s="175">
        <v>-504.098141</v>
      </c>
      <c r="N20" s="175">
        <v>-421.11152099999998</v>
      </c>
      <c r="O20" s="175">
        <v>-515.87917300000004</v>
      </c>
      <c r="P20" s="185"/>
      <c r="Q20" s="169">
        <v>-608.59841159080156</v>
      </c>
      <c r="R20" s="186">
        <f t="shared" si="0"/>
        <v>-13.573026409198405</v>
      </c>
      <c r="S20" s="184">
        <f t="shared" si="1"/>
        <v>2.2302106201230742E-2</v>
      </c>
      <c r="T20" s="59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</row>
    <row r="21" spans="1:66" s="230" customFormat="1" ht="11" customHeight="1">
      <c r="A21" s="138"/>
      <c r="B21" s="233" t="s">
        <v>214</v>
      </c>
      <c r="C21" s="231">
        <v>-101.922495</v>
      </c>
      <c r="D21" s="232">
        <v>-102.80718400000001</v>
      </c>
      <c r="E21" s="232">
        <v>-98.985208</v>
      </c>
      <c r="F21" s="232">
        <v>-92.066428999999999</v>
      </c>
      <c r="G21" s="232">
        <v>-88.963015999999996</v>
      </c>
      <c r="H21" s="232">
        <v>-93.621519000000006</v>
      </c>
      <c r="I21" s="232">
        <v>-87.437919999999991</v>
      </c>
      <c r="J21" s="232">
        <v>-81.687736000000001</v>
      </c>
      <c r="K21" s="232">
        <v>-77.235088000000005</v>
      </c>
      <c r="L21" s="232">
        <v>-79.445971999999998</v>
      </c>
      <c r="M21" s="232">
        <v>-80.658221999999995</v>
      </c>
      <c r="N21" s="232">
        <v>-78.740729999999999</v>
      </c>
      <c r="O21" s="232">
        <v>-69.077911999999998</v>
      </c>
      <c r="P21" s="227"/>
      <c r="Q21" s="228">
        <v>-95.513162855870974</v>
      </c>
      <c r="R21" s="186">
        <f t="shared" si="0"/>
        <v>-6.4093321441290243</v>
      </c>
      <c r="S21" s="184">
        <f t="shared" si="1"/>
        <v>6.7104176560467188E-2</v>
      </c>
      <c r="T21" s="229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</row>
    <row r="22" spans="1:66" s="230" customFormat="1" ht="11" customHeight="1">
      <c r="A22" s="138"/>
      <c r="B22" s="224" t="s">
        <v>209</v>
      </c>
      <c r="C22" s="231">
        <v>-543.45980199999997</v>
      </c>
      <c r="D22" s="232">
        <v>-560.566104</v>
      </c>
      <c r="E22" s="232">
        <v>-615.25221799999997</v>
      </c>
      <c r="F22" s="232">
        <v>-513.78069700000003</v>
      </c>
      <c r="G22" s="232">
        <v>-489.450648</v>
      </c>
      <c r="H22" s="232">
        <v>-508.99015600000001</v>
      </c>
      <c r="I22" s="232">
        <v>-484.96464099999997</v>
      </c>
      <c r="J22" s="232">
        <v>-457.48911299999997</v>
      </c>
      <c r="K22" s="232">
        <v>-418.07359500000001</v>
      </c>
      <c r="L22" s="232">
        <v>-415.930859</v>
      </c>
      <c r="M22" s="232">
        <v>-445.08760899999999</v>
      </c>
      <c r="N22" s="232">
        <v>-442.42971299999999</v>
      </c>
      <c r="O22" s="232">
        <v>-429.96931000000001</v>
      </c>
      <c r="P22" s="227"/>
      <c r="Q22" s="228">
        <v>-532.796475114847</v>
      </c>
      <c r="R22" s="186">
        <f t="shared" si="0"/>
        <v>-10.663326885152969</v>
      </c>
      <c r="S22" s="184">
        <f t="shared" si="1"/>
        <v>2.0013884068685872E-2</v>
      </c>
      <c r="T22" s="229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</row>
    <row r="23" spans="1:66" s="230" customFormat="1" ht="11" customHeight="1">
      <c r="A23" s="138"/>
      <c r="B23" s="224" t="s">
        <v>210</v>
      </c>
      <c r="C23" s="19">
        <v>-78.711635999999999</v>
      </c>
      <c r="D23" s="10">
        <v>-74.441802999999993</v>
      </c>
      <c r="E23" s="10">
        <v>-72.254693000000003</v>
      </c>
      <c r="F23" s="10">
        <v>-75.910784000000007</v>
      </c>
      <c r="G23" s="10">
        <v>-73.222952000000006</v>
      </c>
      <c r="H23" s="10">
        <v>-58.370866999999997</v>
      </c>
      <c r="I23" s="232">
        <v>-54.727148</v>
      </c>
      <c r="J23" s="232">
        <v>-65.672661000000005</v>
      </c>
      <c r="K23" s="232">
        <v>-72.071207000000001</v>
      </c>
      <c r="L23" s="232">
        <v>-50.815491999999999</v>
      </c>
      <c r="M23" s="232">
        <v>-59.010531999999998</v>
      </c>
      <c r="N23" s="232">
        <v>21.318192</v>
      </c>
      <c r="O23" s="232">
        <v>-85.909863000000001</v>
      </c>
      <c r="P23" s="227"/>
      <c r="Q23" s="228">
        <v>-76.725706544771427</v>
      </c>
      <c r="R23" s="186">
        <f t="shared" si="0"/>
        <v>-1.9859294552285718</v>
      </c>
      <c r="S23" s="184">
        <f t="shared" si="1"/>
        <v>2.5883495176023397E-2</v>
      </c>
      <c r="T23" s="229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</row>
    <row r="24" spans="1:66" s="24" customFormat="1" ht="11" customHeight="1">
      <c r="A24"/>
      <c r="B24" s="162" t="s">
        <v>195</v>
      </c>
      <c r="C24" s="174">
        <v>-9.369631</v>
      </c>
      <c r="D24" s="175">
        <v>-4.0358330000000002</v>
      </c>
      <c r="E24" s="175">
        <v>28.252967999999999</v>
      </c>
      <c r="F24" s="175">
        <v>-23.775214999999999</v>
      </c>
      <c r="G24" s="175">
        <v>-17.708390000000001</v>
      </c>
      <c r="H24" s="175">
        <v>-16.089879</v>
      </c>
      <c r="I24" s="175">
        <v>-21.862476999999998</v>
      </c>
      <c r="J24" s="175">
        <v>-21.689903000000001</v>
      </c>
      <c r="K24" s="175">
        <v>-30.051877999999999</v>
      </c>
      <c r="L24" s="175">
        <v>-15.122116999999999</v>
      </c>
      <c r="M24" s="175">
        <v>-15.272652000000001</v>
      </c>
      <c r="N24" s="175">
        <v>-1.7882549999999999</v>
      </c>
      <c r="O24" s="175">
        <v>11.782477</v>
      </c>
      <c r="P24" s="185"/>
      <c r="Q24" s="169">
        <v>-21.860968649585313</v>
      </c>
      <c r="R24" s="186">
        <f t="shared" si="0"/>
        <v>12.491337649585313</v>
      </c>
      <c r="S24" s="184">
        <f t="shared" si="1"/>
        <v>-0.57139909259337718</v>
      </c>
      <c r="T24" s="59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</row>
    <row r="25" spans="1:66" s="24" customFormat="1" ht="11" customHeight="1">
      <c r="A25"/>
      <c r="B25" s="162" t="s">
        <v>1</v>
      </c>
      <c r="C25" s="174">
        <v>-38.475047000000004</v>
      </c>
      <c r="D25" s="175">
        <v>-78.411152000000001</v>
      </c>
      <c r="E25" s="175">
        <v>-68.823321000000007</v>
      </c>
      <c r="F25" s="175">
        <v>-84.718573000000006</v>
      </c>
      <c r="G25" s="175">
        <v>-16.192081000000002</v>
      </c>
      <c r="H25" s="175">
        <v>-169.80018100000001</v>
      </c>
      <c r="I25" s="175">
        <v>-63.400284999999997</v>
      </c>
      <c r="J25" s="175">
        <v>-7.7758339999999997</v>
      </c>
      <c r="K25" s="175">
        <v>25.640879999999999</v>
      </c>
      <c r="L25" s="175">
        <v>-132.449219</v>
      </c>
      <c r="M25" s="175">
        <v>-101.541332</v>
      </c>
      <c r="N25" s="175">
        <v>-27.555768</v>
      </c>
      <c r="O25" s="175">
        <v>-20.308233999999999</v>
      </c>
      <c r="P25" s="185"/>
      <c r="Q25" s="169">
        <v>-85.565737845000356</v>
      </c>
      <c r="R25" s="186">
        <f t="shared" si="0"/>
        <v>47.090690845000353</v>
      </c>
      <c r="S25" s="184">
        <f t="shared" si="1"/>
        <v>-0.55034517355888002</v>
      </c>
      <c r="T25" s="59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</row>
    <row r="26" spans="1:66" s="24" customFormat="1" ht="11" customHeight="1" thickBot="1">
      <c r="A26"/>
      <c r="B26" s="162" t="s">
        <v>211</v>
      </c>
      <c r="C26" s="174">
        <v>0.35272199999999998</v>
      </c>
      <c r="D26" s="175">
        <v>-0.58493099999999998</v>
      </c>
      <c r="E26" s="175">
        <v>78.359110000000001</v>
      </c>
      <c r="F26" s="175">
        <v>1.779396</v>
      </c>
      <c r="G26" s="175">
        <v>0.33250400000000002</v>
      </c>
      <c r="H26" s="175">
        <v>-5.9667999999999999E-2</v>
      </c>
      <c r="I26" s="175">
        <v>5.9235000000000003E-2</v>
      </c>
      <c r="J26" s="175">
        <v>-1.278486</v>
      </c>
      <c r="K26" s="175">
        <v>-2.546192</v>
      </c>
      <c r="L26" s="175">
        <v>-2.4071410000000002</v>
      </c>
      <c r="M26" s="175">
        <v>-2.7637939999999999</v>
      </c>
      <c r="N26" s="175">
        <v>-1.970655</v>
      </c>
      <c r="O26" s="175">
        <v>-2.5893709999999999</v>
      </c>
      <c r="P26" s="185"/>
      <c r="Q26" s="169">
        <v>-0.18356488538461541</v>
      </c>
      <c r="R26" s="186">
        <f>C26-Q26</f>
        <v>0.53628688538461544</v>
      </c>
      <c r="S26" s="184">
        <f t="shared" si="1"/>
        <v>-2.9215112915575174</v>
      </c>
      <c r="T26" s="59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s="24" customFormat="1" ht="11" customHeight="1" thickTop="1" thickBot="1">
      <c r="A27"/>
      <c r="B27" s="170" t="s">
        <v>8</v>
      </c>
      <c r="C27" s="171">
        <v>747.35998300000006</v>
      </c>
      <c r="D27" s="172">
        <v>1019.737786</v>
      </c>
      <c r="E27" s="172">
        <v>1079.1483109999999</v>
      </c>
      <c r="F27" s="172">
        <v>1162.0738490000001</v>
      </c>
      <c r="G27" s="172">
        <v>680.31774099999996</v>
      </c>
      <c r="H27" s="172">
        <v>835.60497899999996</v>
      </c>
      <c r="I27" s="177">
        <v>1079.1833899999999</v>
      </c>
      <c r="J27" s="177">
        <v>1201.7537339999999</v>
      </c>
      <c r="K27" s="177">
        <v>1062.249028</v>
      </c>
      <c r="L27" s="177">
        <v>866.70263799999998</v>
      </c>
      <c r="M27" s="177">
        <v>920.13282800000002</v>
      </c>
      <c r="N27" s="177">
        <v>1126.180055</v>
      </c>
      <c r="O27" s="177">
        <v>575.09787700000004</v>
      </c>
      <c r="P27" s="185"/>
      <c r="Q27" s="173">
        <v>705.4135520947101</v>
      </c>
      <c r="R27" s="179">
        <f t="shared" si="0"/>
        <v>41.946430905289958</v>
      </c>
      <c r="S27" s="180">
        <f t="shared" si="1"/>
        <v>5.9463602280861894E-2</v>
      </c>
      <c r="T27" s="59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</row>
    <row r="28" spans="1:66" s="24" customFormat="1" ht="11" customHeight="1" thickTop="1" thickBot="1">
      <c r="A28"/>
      <c r="B28" s="162" t="s">
        <v>9</v>
      </c>
      <c r="C28" s="167">
        <v>-201.641628</v>
      </c>
      <c r="D28" s="168">
        <v>95.661968000000002</v>
      </c>
      <c r="E28" s="168">
        <v>-210.87296699999999</v>
      </c>
      <c r="F28" s="168">
        <v>-236.95631599999999</v>
      </c>
      <c r="G28" s="168">
        <v>-174.718636</v>
      </c>
      <c r="H28" s="168">
        <v>-159.009153</v>
      </c>
      <c r="I28" s="168">
        <v>-202.57020900000001</v>
      </c>
      <c r="J28" s="168">
        <v>-235.89143899999999</v>
      </c>
      <c r="K28" s="168">
        <v>-180.18112099999999</v>
      </c>
      <c r="L28" s="168">
        <v>-139.477677</v>
      </c>
      <c r="M28" s="168">
        <v>-168.249369</v>
      </c>
      <c r="N28" s="168">
        <v>-239.60092800000001</v>
      </c>
      <c r="O28" s="168">
        <v>-122.642777</v>
      </c>
      <c r="P28" s="185"/>
      <c r="Q28" s="181">
        <v>-176.7720215217654</v>
      </c>
      <c r="R28" s="182">
        <f t="shared" si="0"/>
        <v>-24.869606478234601</v>
      </c>
      <c r="S28" s="183">
        <f t="shared" si="1"/>
        <v>0.14068745870608534</v>
      </c>
      <c r="T28" s="59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</row>
    <row r="29" spans="1:66" s="24" customFormat="1" ht="11" customHeight="1" thickTop="1" thickBot="1">
      <c r="A29"/>
      <c r="B29" s="170" t="s">
        <v>10</v>
      </c>
      <c r="C29" s="176">
        <v>545.71835499999997</v>
      </c>
      <c r="D29" s="177">
        <v>1115.399754</v>
      </c>
      <c r="E29" s="177">
        <v>868.27534400000002</v>
      </c>
      <c r="F29" s="177">
        <v>925.11753299999998</v>
      </c>
      <c r="G29" s="177">
        <v>505.59910500000001</v>
      </c>
      <c r="H29" s="177">
        <v>676.59582599999999</v>
      </c>
      <c r="I29" s="177">
        <v>876.61318100000005</v>
      </c>
      <c r="J29" s="177">
        <v>965.86229500000002</v>
      </c>
      <c r="K29" s="177">
        <v>882.06790699999999</v>
      </c>
      <c r="L29" s="177">
        <v>727.22496100000001</v>
      </c>
      <c r="M29" s="177">
        <v>751.88345900000002</v>
      </c>
      <c r="N29" s="177">
        <v>886.57912699999997</v>
      </c>
      <c r="O29" s="177">
        <v>452.45510000000002</v>
      </c>
      <c r="P29" s="185"/>
      <c r="Q29" s="178">
        <v>528.64153057294482</v>
      </c>
      <c r="R29" s="179">
        <f t="shared" si="0"/>
        <v>17.076824427055158</v>
      </c>
      <c r="S29" s="180">
        <f t="shared" si="1"/>
        <v>3.2303221444874408E-2</v>
      </c>
      <c r="T29" s="5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</row>
    <row r="30" spans="1:66" ht="13.5" thickTop="1" thickBot="1">
      <c r="B30" s="162" t="s">
        <v>325</v>
      </c>
      <c r="C30" s="167">
        <v>0</v>
      </c>
      <c r="D30" s="168">
        <v>-0.19343399999999999</v>
      </c>
      <c r="E30" s="168">
        <v>-0.209423</v>
      </c>
      <c r="F30" s="168">
        <v>-0.208149</v>
      </c>
      <c r="G30" s="168">
        <v>-0.142927</v>
      </c>
      <c r="H30" s="168">
        <v>-0.17876900000000001</v>
      </c>
      <c r="I30" s="168">
        <v>-0.23094600000000001</v>
      </c>
      <c r="J30" s="168">
        <v>-0.42088399999999998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85"/>
      <c r="Q30" s="181">
        <v>2.6277441700029998E-2</v>
      </c>
      <c r="R30" s="179">
        <f t="shared" si="0"/>
        <v>-2.6277441700029998E-2</v>
      </c>
      <c r="S30" s="180">
        <f t="shared" si="1"/>
        <v>-1</v>
      </c>
      <c r="T30" s="59"/>
    </row>
    <row r="31" spans="1:66" s="2" customFormat="1" ht="14" thickTop="1" thickBot="1">
      <c r="B31" s="287" t="s">
        <v>326</v>
      </c>
      <c r="C31" s="292">
        <v>545.71835499999997</v>
      </c>
      <c r="D31" s="288">
        <v>1115.5931880000001</v>
      </c>
      <c r="E31" s="288">
        <v>868.48476700000003</v>
      </c>
      <c r="F31" s="288">
        <v>925.32568200000003</v>
      </c>
      <c r="G31" s="288">
        <v>505.74203199999999</v>
      </c>
      <c r="H31" s="288">
        <v>676.77459499999998</v>
      </c>
      <c r="I31" s="288">
        <v>876.84414400000003</v>
      </c>
      <c r="J31" s="288">
        <v>966.28317900000002</v>
      </c>
      <c r="K31" s="288">
        <v>882.06790699999999</v>
      </c>
      <c r="L31" s="288">
        <v>727.22496100000001</v>
      </c>
      <c r="M31" s="288">
        <v>751.88345900000002</v>
      </c>
      <c r="N31" s="288">
        <v>886.57912699999997</v>
      </c>
      <c r="O31" s="288">
        <v>452.45510000000002</v>
      </c>
      <c r="P31" s="289"/>
      <c r="Q31" s="292">
        <v>528.66780801464495</v>
      </c>
      <c r="R31" s="290">
        <f ca="1">C31-Q31</f>
        <v>17.050546985355027</v>
      </c>
      <c r="S31" s="291">
        <f t="shared" ca="1" si="1"/>
        <v>3.2251910797040262E-2</v>
      </c>
    </row>
    <row r="32" spans="1:66" ht="13" thickTop="1">
      <c r="H32" s="280"/>
      <c r="I32" s="280"/>
      <c r="J32" s="280"/>
      <c r="K32" s="280"/>
      <c r="L32" s="280"/>
      <c r="M32" s="280"/>
      <c r="N32" s="280"/>
      <c r="O32" s="280"/>
    </row>
  </sheetData>
  <mergeCells count="1">
    <mergeCell ref="R5:S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M48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3" ht="18">
      <c r="B2" s="92"/>
    </row>
    <row r="3" spans="2:13" ht="13" customHeight="1"/>
    <row r="4" spans="2:13">
      <c r="C4" s="310"/>
      <c r="D4" s="310"/>
      <c r="E4" s="310"/>
      <c r="F4" s="310"/>
      <c r="G4" s="310"/>
      <c r="H4" s="310"/>
      <c r="I4" s="310"/>
      <c r="J4" s="310"/>
    </row>
    <row r="5" spans="2:13" ht="56" customHeight="1">
      <c r="B5" s="108" t="s">
        <v>116</v>
      </c>
      <c r="C5" s="109" t="s">
        <v>102</v>
      </c>
      <c r="D5" s="109" t="s">
        <v>103</v>
      </c>
      <c r="E5" s="109" t="s">
        <v>104</v>
      </c>
      <c r="F5" s="93" t="s">
        <v>105</v>
      </c>
      <c r="G5" s="93" t="s">
        <v>25</v>
      </c>
      <c r="H5" s="93" t="s">
        <v>27</v>
      </c>
      <c r="I5" s="109" t="s">
        <v>22</v>
      </c>
      <c r="J5" s="109" t="s">
        <v>69</v>
      </c>
    </row>
    <row r="6" spans="2:13" s="102" customFormat="1" ht="13">
      <c r="B6" s="137" t="s">
        <v>334</v>
      </c>
      <c r="C6" s="100"/>
      <c r="D6" s="100"/>
      <c r="E6" s="100"/>
      <c r="F6" s="101"/>
      <c r="G6" s="101"/>
      <c r="H6" s="101"/>
      <c r="I6" s="101"/>
      <c r="J6" s="100"/>
    </row>
    <row r="7" spans="2:13" s="102" customFormat="1" ht="13">
      <c r="B7" s="103" t="s">
        <v>106</v>
      </c>
      <c r="C7" s="104">
        <v>163206324271</v>
      </c>
      <c r="D7" s="104">
        <v>53942478108</v>
      </c>
      <c r="E7" s="104">
        <v>32905161804</v>
      </c>
      <c r="F7" s="105">
        <v>10099830589</v>
      </c>
      <c r="G7" s="105">
        <v>8994526229</v>
      </c>
      <c r="H7" s="105">
        <v>13810804986</v>
      </c>
      <c r="I7" s="104">
        <v>21661919390</v>
      </c>
      <c r="J7" s="107">
        <v>271715883573</v>
      </c>
      <c r="L7" s="285"/>
      <c r="M7" s="285"/>
    </row>
    <row r="8" spans="2:13" s="102" customFormat="1" ht="13">
      <c r="B8" s="301" t="s">
        <v>215</v>
      </c>
      <c r="C8" s="104">
        <v>63572741795</v>
      </c>
      <c r="D8" s="104">
        <v>24096844568</v>
      </c>
      <c r="E8" s="104">
        <v>23891245412</v>
      </c>
      <c r="F8" s="105">
        <v>6597030908</v>
      </c>
      <c r="G8" s="105">
        <v>5312530274</v>
      </c>
      <c r="H8" s="105">
        <v>11981684230</v>
      </c>
      <c r="I8" s="104">
        <v>0</v>
      </c>
      <c r="J8" s="107">
        <v>111560831775</v>
      </c>
      <c r="L8" s="285"/>
      <c r="M8" s="285"/>
    </row>
    <row r="9" spans="2:13" s="102" customFormat="1" ht="13">
      <c r="B9" s="301" t="s">
        <v>108</v>
      </c>
      <c r="C9" s="104">
        <v>25114700564</v>
      </c>
      <c r="D9" s="104">
        <v>8773493426</v>
      </c>
      <c r="E9" s="104">
        <v>7058016871</v>
      </c>
      <c r="F9" s="105">
        <v>2745274020</v>
      </c>
      <c r="G9" s="105">
        <v>2483622095</v>
      </c>
      <c r="H9" s="105">
        <v>1829120756</v>
      </c>
      <c r="I9" s="104">
        <v>0</v>
      </c>
      <c r="J9" s="107">
        <v>40946210861</v>
      </c>
      <c r="L9" s="285"/>
      <c r="M9" s="285"/>
    </row>
    <row r="10" spans="2:13" s="102" customFormat="1" ht="13">
      <c r="B10" s="301" t="s">
        <v>107</v>
      </c>
      <c r="C10" s="104">
        <v>56775692868</v>
      </c>
      <c r="D10" s="104">
        <v>18935756337</v>
      </c>
      <c r="E10" s="104">
        <v>1549381540</v>
      </c>
      <c r="F10" s="105">
        <v>724069774</v>
      </c>
      <c r="G10" s="105">
        <v>825311766</v>
      </c>
      <c r="H10" s="105">
        <v>0</v>
      </c>
      <c r="I10" s="104">
        <v>0</v>
      </c>
      <c r="J10" s="107">
        <v>77260830745</v>
      </c>
      <c r="L10" s="285"/>
      <c r="M10" s="285"/>
    </row>
    <row r="11" spans="2:13" s="102" customFormat="1" ht="13">
      <c r="B11" s="301" t="s">
        <v>340</v>
      </c>
      <c r="C11" s="104">
        <v>1254202454</v>
      </c>
      <c r="D11" s="104">
        <v>0</v>
      </c>
      <c r="E11" s="104">
        <v>0</v>
      </c>
      <c r="F11" s="105">
        <v>0</v>
      </c>
      <c r="G11" s="105">
        <v>0</v>
      </c>
      <c r="H11" s="105">
        <v>0</v>
      </c>
      <c r="I11" s="104">
        <v>0</v>
      </c>
      <c r="J11" s="107">
        <v>1254202454</v>
      </c>
      <c r="L11" s="285"/>
      <c r="M11" s="285"/>
    </row>
    <row r="12" spans="2:13" s="102" customFormat="1" ht="13">
      <c r="B12" s="106" t="s">
        <v>341</v>
      </c>
      <c r="C12" s="104">
        <v>146717337681</v>
      </c>
      <c r="D12" s="104">
        <v>51806094331</v>
      </c>
      <c r="E12" s="104">
        <v>32498643823</v>
      </c>
      <c r="F12" s="105">
        <v>10066374702</v>
      </c>
      <c r="G12" s="105">
        <v>8621464135</v>
      </c>
      <c r="H12" s="105">
        <v>13810804986</v>
      </c>
      <c r="I12" s="104">
        <v>0</v>
      </c>
      <c r="J12" s="107">
        <v>231022075835</v>
      </c>
      <c r="L12" s="285"/>
      <c r="M12" s="285"/>
    </row>
    <row r="13" spans="2:13" s="102" customFormat="1" ht="13">
      <c r="B13" s="301" t="s">
        <v>342</v>
      </c>
      <c r="C13" s="104">
        <v>11232305452</v>
      </c>
      <c r="D13" s="104">
        <v>825137825</v>
      </c>
      <c r="E13" s="104">
        <v>6280429</v>
      </c>
      <c r="F13" s="105">
        <v>571979</v>
      </c>
      <c r="G13" s="105">
        <v>5708450</v>
      </c>
      <c r="H13" s="105">
        <v>0</v>
      </c>
      <c r="I13" s="104">
        <v>346753448</v>
      </c>
      <c r="J13" s="107">
        <v>12410477154</v>
      </c>
      <c r="L13" s="285"/>
      <c r="M13" s="285"/>
    </row>
    <row r="14" spans="2:13" s="102" customFormat="1" ht="13">
      <c r="B14" s="301" t="s">
        <v>343</v>
      </c>
      <c r="C14" s="104">
        <v>5268676386</v>
      </c>
      <c r="D14" s="104">
        <v>1311245951</v>
      </c>
      <c r="E14" s="104">
        <v>400237552</v>
      </c>
      <c r="F14" s="105">
        <v>32883908</v>
      </c>
      <c r="G14" s="105">
        <v>367353644</v>
      </c>
      <c r="H14" s="105">
        <v>0</v>
      </c>
      <c r="I14" s="104">
        <v>18394104830</v>
      </c>
      <c r="J14" s="107">
        <v>25374264719</v>
      </c>
      <c r="L14" s="285"/>
      <c r="M14" s="285"/>
    </row>
    <row r="15" spans="2:13" s="102" customFormat="1" ht="13">
      <c r="B15" s="301" t="s">
        <v>344</v>
      </c>
      <c r="C15" s="104">
        <v>-11995248</v>
      </c>
      <c r="D15" s="104">
        <v>1</v>
      </c>
      <c r="E15" s="104">
        <v>0</v>
      </c>
      <c r="F15" s="105">
        <v>0</v>
      </c>
      <c r="G15" s="105">
        <v>0</v>
      </c>
      <c r="H15" s="105">
        <v>0</v>
      </c>
      <c r="I15" s="104">
        <v>2921061112</v>
      </c>
      <c r="J15" s="107">
        <v>2909065865</v>
      </c>
      <c r="L15" s="285"/>
      <c r="M15" s="285"/>
    </row>
    <row r="16" spans="2:13" s="102" customFormat="1" ht="13">
      <c r="B16" s="103" t="s">
        <v>109</v>
      </c>
      <c r="C16" s="104">
        <v>126203508369</v>
      </c>
      <c r="D16" s="104">
        <v>40529769414</v>
      </c>
      <c r="E16" s="104">
        <v>30592227939</v>
      </c>
      <c r="F16" s="105">
        <v>6995830979</v>
      </c>
      <c r="G16" s="105">
        <v>12195032946</v>
      </c>
      <c r="H16" s="105">
        <v>11401364014</v>
      </c>
      <c r="I16" s="104">
        <v>0</v>
      </c>
      <c r="J16" s="107">
        <v>197325505722</v>
      </c>
      <c r="L16" s="285"/>
      <c r="M16" s="285"/>
    </row>
    <row r="17" spans="2:13" s="102" customFormat="1" ht="13">
      <c r="B17" s="302" t="s">
        <v>110</v>
      </c>
      <c r="C17" s="104">
        <v>67012578562</v>
      </c>
      <c r="D17" s="104">
        <v>14608865937</v>
      </c>
      <c r="E17" s="104">
        <v>11886112708</v>
      </c>
      <c r="F17" s="105">
        <v>3096702569</v>
      </c>
      <c r="G17" s="105">
        <v>3656744068</v>
      </c>
      <c r="H17" s="105">
        <v>5132666071</v>
      </c>
      <c r="I17" s="104">
        <v>0</v>
      </c>
      <c r="J17" s="107">
        <v>93507557207</v>
      </c>
      <c r="L17" s="285"/>
      <c r="M17" s="285"/>
    </row>
    <row r="18" spans="2:13" s="102" customFormat="1" ht="13">
      <c r="B18" s="302" t="s">
        <v>111</v>
      </c>
      <c r="C18" s="104">
        <v>46835239905</v>
      </c>
      <c r="D18" s="104">
        <v>20480452746</v>
      </c>
      <c r="E18" s="104">
        <v>12113118497</v>
      </c>
      <c r="F18" s="105">
        <v>2023387874</v>
      </c>
      <c r="G18" s="105">
        <v>6849093112</v>
      </c>
      <c r="H18" s="105">
        <v>3240637511</v>
      </c>
      <c r="I18" s="104">
        <v>0</v>
      </c>
      <c r="J18" s="107">
        <v>79428811148</v>
      </c>
      <c r="L18" s="285"/>
      <c r="M18" s="285"/>
    </row>
    <row r="19" spans="2:13" s="102" customFormat="1" ht="13">
      <c r="B19" s="301" t="s">
        <v>112</v>
      </c>
      <c r="C19" s="104">
        <v>2275968085</v>
      </c>
      <c r="D19" s="104">
        <v>1831107479</v>
      </c>
      <c r="E19" s="104">
        <v>1127671355</v>
      </c>
      <c r="F19" s="105">
        <v>523890438</v>
      </c>
      <c r="G19" s="105">
        <v>532505177</v>
      </c>
      <c r="H19" s="105">
        <v>71275740</v>
      </c>
      <c r="I19" s="104">
        <v>0</v>
      </c>
      <c r="J19" s="107">
        <v>5234746919</v>
      </c>
      <c r="L19" s="285"/>
      <c r="M19" s="285"/>
    </row>
    <row r="20" spans="2:13" s="102" customFormat="1" ht="13">
      <c r="B20" s="301" t="s">
        <v>113</v>
      </c>
      <c r="C20" s="104">
        <v>5713837466</v>
      </c>
      <c r="D20" s="104">
        <v>502771772</v>
      </c>
      <c r="E20" s="104">
        <v>1776388782</v>
      </c>
      <c r="F20" s="105">
        <v>272176579</v>
      </c>
      <c r="G20" s="105">
        <v>651651028</v>
      </c>
      <c r="H20" s="105">
        <v>852561175</v>
      </c>
      <c r="I20" s="104">
        <v>0</v>
      </c>
      <c r="J20" s="107">
        <v>7992998020</v>
      </c>
      <c r="L20" s="285"/>
      <c r="M20" s="285"/>
    </row>
    <row r="21" spans="2:13" s="102" customFormat="1" ht="13">
      <c r="B21" s="301" t="s">
        <v>114</v>
      </c>
      <c r="C21" s="104">
        <v>1434587095</v>
      </c>
      <c r="D21" s="104">
        <v>2455782728</v>
      </c>
      <c r="E21" s="104">
        <v>3293062079</v>
      </c>
      <c r="F21" s="105">
        <v>1007735612</v>
      </c>
      <c r="G21" s="105">
        <v>441139496</v>
      </c>
      <c r="H21" s="105">
        <v>1844186971</v>
      </c>
      <c r="I21" s="104">
        <v>0</v>
      </c>
      <c r="J21" s="107">
        <v>7183431902</v>
      </c>
      <c r="L21" s="285"/>
      <c r="M21" s="285"/>
    </row>
    <row r="22" spans="2:13" s="102" customFormat="1" ht="13">
      <c r="B22" s="303" t="s">
        <v>115</v>
      </c>
      <c r="C22" s="104">
        <v>2931297256</v>
      </c>
      <c r="D22" s="104">
        <v>650788752</v>
      </c>
      <c r="E22" s="104">
        <v>395874518</v>
      </c>
      <c r="F22" s="105">
        <v>71937907</v>
      </c>
      <c r="G22" s="105">
        <v>63900065</v>
      </c>
      <c r="H22" s="105">
        <v>260036546</v>
      </c>
      <c r="I22" s="104">
        <v>0</v>
      </c>
      <c r="J22" s="107">
        <v>3977960526</v>
      </c>
      <c r="L22" s="285"/>
      <c r="M22" s="285"/>
    </row>
    <row r="23" spans="2:13" s="102" customFormat="1" ht="13">
      <c r="B23" s="240" t="s">
        <v>216</v>
      </c>
      <c r="C23" s="104">
        <v>15630594104</v>
      </c>
      <c r="D23" s="104">
        <v>0</v>
      </c>
      <c r="E23" s="104">
        <v>0</v>
      </c>
      <c r="F23" s="105">
        <v>0</v>
      </c>
      <c r="G23" s="105">
        <v>0</v>
      </c>
      <c r="H23" s="105">
        <v>0</v>
      </c>
      <c r="I23" s="104">
        <v>0</v>
      </c>
      <c r="J23" s="107">
        <v>15630594104</v>
      </c>
      <c r="L23" s="285"/>
      <c r="M23" s="285"/>
    </row>
    <row r="24" spans="2:13" s="102" customFormat="1" ht="13">
      <c r="B24" s="102" t="s">
        <v>217</v>
      </c>
      <c r="C24" s="104">
        <v>14366423031</v>
      </c>
      <c r="D24" s="104">
        <v>1241376655</v>
      </c>
      <c r="E24" s="104">
        <v>1288995192</v>
      </c>
      <c r="F24" s="105">
        <v>436439797</v>
      </c>
      <c r="G24" s="105">
        <v>242676937</v>
      </c>
      <c r="H24" s="105">
        <v>609878458</v>
      </c>
      <c r="I24" s="104">
        <v>15454180</v>
      </c>
      <c r="J24" s="107">
        <v>16912249058</v>
      </c>
      <c r="L24" s="285"/>
      <c r="M24" s="285"/>
    </row>
    <row r="25" spans="2:13" s="102" customFormat="1" ht="13">
      <c r="B25" s="304" t="s">
        <v>218</v>
      </c>
      <c r="C25" s="104">
        <v>2424296075</v>
      </c>
      <c r="D25" s="104">
        <v>410699015</v>
      </c>
      <c r="E25" s="104">
        <v>396765503</v>
      </c>
      <c r="F25" s="105">
        <v>126031312</v>
      </c>
      <c r="G25" s="105">
        <v>77144593</v>
      </c>
      <c r="H25" s="105">
        <v>193589598</v>
      </c>
      <c r="I25" s="104">
        <v>15454180</v>
      </c>
      <c r="J25" s="107">
        <v>3247214773</v>
      </c>
      <c r="L25" s="285"/>
      <c r="M25" s="285"/>
    </row>
    <row r="26" spans="2:13" ht="13">
      <c r="B26" s="305" t="s">
        <v>219</v>
      </c>
      <c r="C26" s="241">
        <v>11942126956</v>
      </c>
      <c r="D26" s="241">
        <v>830677640</v>
      </c>
      <c r="E26" s="241">
        <v>892229689</v>
      </c>
      <c r="F26" s="242">
        <v>310408485</v>
      </c>
      <c r="G26" s="242">
        <v>165532344</v>
      </c>
      <c r="H26" s="242">
        <v>416288860</v>
      </c>
      <c r="I26" s="241">
        <v>0</v>
      </c>
      <c r="J26" s="243">
        <v>13665034285</v>
      </c>
      <c r="L26" s="285"/>
      <c r="M26" s="285"/>
    </row>
    <row r="27" spans="2:13" ht="56" customHeight="1">
      <c r="B27" s="108" t="s">
        <v>184</v>
      </c>
      <c r="C27" s="109" t="s">
        <v>102</v>
      </c>
      <c r="D27" s="109" t="s">
        <v>103</v>
      </c>
      <c r="E27" s="109" t="s">
        <v>104</v>
      </c>
      <c r="F27" s="93" t="s">
        <v>105</v>
      </c>
      <c r="G27" s="93" t="s">
        <v>25</v>
      </c>
      <c r="H27" s="93" t="s">
        <v>27</v>
      </c>
      <c r="I27" s="109" t="s">
        <v>22</v>
      </c>
      <c r="J27" s="109" t="s">
        <v>69</v>
      </c>
    </row>
    <row r="28" spans="2:13" s="102" customFormat="1" ht="13">
      <c r="B28" s="137" t="s">
        <v>323</v>
      </c>
      <c r="C28" s="100"/>
      <c r="D28" s="100"/>
      <c r="E28" s="100"/>
      <c r="F28" s="101"/>
      <c r="G28" s="101"/>
      <c r="H28" s="101"/>
      <c r="I28" s="101"/>
      <c r="J28" s="100"/>
    </row>
    <row r="29" spans="2:13" s="102" customFormat="1" ht="13">
      <c r="B29" s="103" t="s">
        <v>106</v>
      </c>
      <c r="C29" s="104">
        <v>164482990780</v>
      </c>
      <c r="D29" s="104">
        <v>52708620968</v>
      </c>
      <c r="E29" s="104">
        <v>32831921154</v>
      </c>
      <c r="F29" s="105">
        <v>9606697040</v>
      </c>
      <c r="G29" s="105">
        <v>9360159155</v>
      </c>
      <c r="H29" s="105">
        <v>13865064959</v>
      </c>
      <c r="I29" s="104">
        <v>21063450272</v>
      </c>
      <c r="J29" s="107">
        <v>271086983174</v>
      </c>
    </row>
    <row r="30" spans="2:13" s="102" customFormat="1" ht="13">
      <c r="B30" s="301" t="s">
        <v>215</v>
      </c>
      <c r="C30" s="104">
        <v>61493441775</v>
      </c>
      <c r="D30" s="104">
        <v>24233759814</v>
      </c>
      <c r="E30" s="104">
        <v>24363077508</v>
      </c>
      <c r="F30" s="105">
        <v>6569943508</v>
      </c>
      <c r="G30" s="105">
        <v>5670323858</v>
      </c>
      <c r="H30" s="105">
        <v>12122810142</v>
      </c>
      <c r="I30" s="104">
        <v>0</v>
      </c>
      <c r="J30" s="107">
        <v>110090279097</v>
      </c>
    </row>
    <row r="31" spans="2:13" s="102" customFormat="1" ht="13">
      <c r="B31" s="301" t="s">
        <v>108</v>
      </c>
      <c r="C31" s="104">
        <v>27584058399</v>
      </c>
      <c r="D31" s="104">
        <v>8820523508</v>
      </c>
      <c r="E31" s="104">
        <v>6561526616</v>
      </c>
      <c r="F31" s="105">
        <v>2319863343</v>
      </c>
      <c r="G31" s="105">
        <v>2499408456</v>
      </c>
      <c r="H31" s="105">
        <v>1742254817</v>
      </c>
      <c r="I31" s="104">
        <v>0</v>
      </c>
      <c r="J31" s="107">
        <v>42966108523</v>
      </c>
    </row>
    <row r="32" spans="2:13" s="102" customFormat="1" ht="13">
      <c r="B32" s="301" t="s">
        <v>107</v>
      </c>
      <c r="C32" s="104">
        <v>55297126996</v>
      </c>
      <c r="D32" s="104">
        <v>17635928171</v>
      </c>
      <c r="E32" s="104">
        <v>1507245449</v>
      </c>
      <c r="F32" s="105">
        <v>683871145</v>
      </c>
      <c r="G32" s="105">
        <v>823374304</v>
      </c>
      <c r="H32" s="105">
        <v>0</v>
      </c>
      <c r="I32" s="104">
        <v>0</v>
      </c>
      <c r="J32" s="107">
        <v>74440300616</v>
      </c>
    </row>
    <row r="33" spans="2:13" s="102" customFormat="1" ht="13">
      <c r="B33" s="301" t="s">
        <v>340</v>
      </c>
      <c r="C33" s="104">
        <v>1250330387</v>
      </c>
      <c r="D33" s="104">
        <v>0</v>
      </c>
      <c r="E33" s="104">
        <v>0</v>
      </c>
      <c r="F33" s="105">
        <v>0</v>
      </c>
      <c r="G33" s="105">
        <v>0</v>
      </c>
      <c r="H33" s="105">
        <v>0</v>
      </c>
      <c r="I33" s="104">
        <v>0</v>
      </c>
      <c r="J33" s="107">
        <v>1250330387</v>
      </c>
      <c r="L33" s="285"/>
      <c r="M33" s="285"/>
    </row>
    <row r="34" spans="2:13" s="102" customFormat="1" ht="13">
      <c r="B34" s="106" t="s">
        <v>341</v>
      </c>
      <c r="C34" s="104">
        <v>145624957557</v>
      </c>
      <c r="D34" s="104">
        <v>50690211493</v>
      </c>
      <c r="E34" s="104">
        <v>32431849573</v>
      </c>
      <c r="F34" s="105">
        <v>9573677996</v>
      </c>
      <c r="G34" s="105">
        <v>8993106618</v>
      </c>
      <c r="H34" s="105">
        <v>13865064959</v>
      </c>
      <c r="I34" s="104">
        <v>0</v>
      </c>
      <c r="J34" s="107">
        <v>228747018623</v>
      </c>
      <c r="L34" s="285"/>
      <c r="M34" s="285"/>
    </row>
    <row r="35" spans="2:13" s="102" customFormat="1" ht="13">
      <c r="B35" s="301" t="s">
        <v>342</v>
      </c>
      <c r="C35" s="104">
        <v>13636186019</v>
      </c>
      <c r="D35" s="104">
        <v>699770688</v>
      </c>
      <c r="E35" s="104">
        <v>5753218</v>
      </c>
      <c r="F35" s="105">
        <v>559465</v>
      </c>
      <c r="G35" s="105">
        <v>5193753</v>
      </c>
      <c r="H35" s="105">
        <v>0</v>
      </c>
      <c r="I35" s="104">
        <v>39906215</v>
      </c>
      <c r="J35" s="107">
        <v>14381616140</v>
      </c>
      <c r="L35" s="285"/>
      <c r="M35" s="285"/>
    </row>
    <row r="36" spans="2:13" s="102" customFormat="1" ht="13">
      <c r="B36" s="301" t="s">
        <v>343</v>
      </c>
      <c r="C36" s="104">
        <v>5243391623</v>
      </c>
      <c r="D36" s="104">
        <v>1318638787</v>
      </c>
      <c r="E36" s="104">
        <v>394318363</v>
      </c>
      <c r="F36" s="105">
        <v>32459579</v>
      </c>
      <c r="G36" s="105">
        <v>361858784</v>
      </c>
      <c r="H36" s="105">
        <v>0</v>
      </c>
      <c r="I36" s="104">
        <v>17974029702</v>
      </c>
      <c r="J36" s="107">
        <v>24930378475</v>
      </c>
      <c r="L36" s="285"/>
      <c r="M36" s="285"/>
    </row>
    <row r="37" spans="2:13" s="102" customFormat="1" ht="13">
      <c r="B37" s="301" t="s">
        <v>344</v>
      </c>
      <c r="C37" s="104">
        <v>-21544419</v>
      </c>
      <c r="D37" s="104">
        <v>0</v>
      </c>
      <c r="E37" s="104">
        <v>0</v>
      </c>
      <c r="F37" s="105">
        <v>0</v>
      </c>
      <c r="G37" s="105">
        <v>0</v>
      </c>
      <c r="H37" s="105">
        <v>0</v>
      </c>
      <c r="I37" s="104">
        <v>3049514355</v>
      </c>
      <c r="J37" s="107">
        <v>3027969936</v>
      </c>
      <c r="L37" s="285"/>
      <c r="M37" s="285"/>
    </row>
    <row r="38" spans="2:13" s="102" customFormat="1" ht="13">
      <c r="B38" s="103" t="s">
        <v>109</v>
      </c>
      <c r="C38" s="104">
        <v>123887417075</v>
      </c>
      <c r="D38" s="104">
        <v>38337667472</v>
      </c>
      <c r="E38" s="104">
        <v>29841633008</v>
      </c>
      <c r="F38" s="105">
        <v>6857234144</v>
      </c>
      <c r="G38" s="105">
        <v>11886866762</v>
      </c>
      <c r="H38" s="105">
        <v>11097532102</v>
      </c>
      <c r="I38" s="104">
        <v>0</v>
      </c>
      <c r="J38" s="107">
        <v>192066717555</v>
      </c>
    </row>
    <row r="39" spans="2:13" s="102" customFormat="1" ht="13">
      <c r="B39" s="302" t="s">
        <v>110</v>
      </c>
      <c r="C39" s="104">
        <v>65606123465</v>
      </c>
      <c r="D39" s="104">
        <v>13432920538</v>
      </c>
      <c r="E39" s="104">
        <v>11715589645</v>
      </c>
      <c r="F39" s="105">
        <v>3103115124</v>
      </c>
      <c r="G39" s="105">
        <v>3499146494</v>
      </c>
      <c r="H39" s="105">
        <v>5113328027</v>
      </c>
      <c r="I39" s="104">
        <v>0</v>
      </c>
      <c r="J39" s="107">
        <v>90754633648</v>
      </c>
    </row>
    <row r="40" spans="2:13" s="102" customFormat="1" ht="13">
      <c r="B40" s="302" t="s">
        <v>111</v>
      </c>
      <c r="C40" s="104">
        <v>46296843924</v>
      </c>
      <c r="D40" s="104">
        <v>20027983274</v>
      </c>
      <c r="E40" s="104">
        <v>11734612291</v>
      </c>
      <c r="F40" s="105">
        <v>1936986203</v>
      </c>
      <c r="G40" s="105">
        <v>6729173991</v>
      </c>
      <c r="H40" s="105">
        <v>3068452097</v>
      </c>
      <c r="I40" s="104">
        <v>0</v>
      </c>
      <c r="J40" s="107">
        <v>78059439489</v>
      </c>
    </row>
    <row r="41" spans="2:13" s="102" customFormat="1" ht="13">
      <c r="B41" s="301" t="s">
        <v>112</v>
      </c>
      <c r="C41" s="104">
        <v>2220957800</v>
      </c>
      <c r="D41" s="104">
        <v>1577656288</v>
      </c>
      <c r="E41" s="104">
        <v>991023768</v>
      </c>
      <c r="F41" s="105">
        <v>465251024</v>
      </c>
      <c r="G41" s="105">
        <v>452666865</v>
      </c>
      <c r="H41" s="105">
        <v>73105879</v>
      </c>
      <c r="I41" s="104">
        <v>0</v>
      </c>
      <c r="J41" s="107">
        <v>4789637856</v>
      </c>
    </row>
    <row r="42" spans="2:13" s="102" customFormat="1" ht="13">
      <c r="B42" s="301" t="s">
        <v>113</v>
      </c>
      <c r="C42" s="104">
        <v>5611321012</v>
      </c>
      <c r="D42" s="104">
        <v>497228645</v>
      </c>
      <c r="E42" s="104">
        <v>1810300240</v>
      </c>
      <c r="F42" s="105">
        <v>265559707</v>
      </c>
      <c r="G42" s="105">
        <v>712661050</v>
      </c>
      <c r="H42" s="105">
        <v>832079483</v>
      </c>
      <c r="I42" s="104">
        <v>0</v>
      </c>
      <c r="J42" s="107">
        <v>7918849897</v>
      </c>
    </row>
    <row r="43" spans="2:13" s="102" customFormat="1" ht="13">
      <c r="B43" s="301" t="s">
        <v>114</v>
      </c>
      <c r="C43" s="104">
        <v>1420619766</v>
      </c>
      <c r="D43" s="104">
        <v>2366696241</v>
      </c>
      <c r="E43" s="104">
        <v>3161591143</v>
      </c>
      <c r="F43" s="105">
        <v>944476065</v>
      </c>
      <c r="G43" s="105">
        <v>425406410</v>
      </c>
      <c r="H43" s="105">
        <v>1791708668</v>
      </c>
      <c r="I43" s="104">
        <v>0</v>
      </c>
      <c r="J43" s="107">
        <v>6948907150</v>
      </c>
    </row>
    <row r="44" spans="2:13" s="102" customFormat="1" ht="13">
      <c r="B44" s="303" t="s">
        <v>115</v>
      </c>
      <c r="C44" s="104">
        <v>2731551108</v>
      </c>
      <c r="D44" s="104">
        <v>435182486</v>
      </c>
      <c r="E44" s="104">
        <v>428515921</v>
      </c>
      <c r="F44" s="105">
        <v>141846021</v>
      </c>
      <c r="G44" s="105">
        <v>67811952</v>
      </c>
      <c r="H44" s="105">
        <v>218857948</v>
      </c>
      <c r="I44" s="104">
        <v>0</v>
      </c>
      <c r="J44" s="107">
        <v>3595249515</v>
      </c>
    </row>
    <row r="45" spans="2:13" s="102" customFormat="1" ht="13">
      <c r="B45" s="240" t="s">
        <v>216</v>
      </c>
      <c r="C45" s="104">
        <v>15671125420</v>
      </c>
      <c r="D45" s="104">
        <v>0</v>
      </c>
      <c r="E45" s="104">
        <v>0</v>
      </c>
      <c r="F45" s="105">
        <v>0</v>
      </c>
      <c r="G45" s="105">
        <v>0</v>
      </c>
      <c r="H45" s="105">
        <v>0</v>
      </c>
      <c r="I45" s="104">
        <v>0</v>
      </c>
      <c r="J45" s="107">
        <v>15671125420</v>
      </c>
    </row>
    <row r="46" spans="2:13" s="102" customFormat="1" ht="13">
      <c r="B46" s="102" t="s">
        <v>217</v>
      </c>
      <c r="C46" s="104">
        <v>14562297678</v>
      </c>
      <c r="D46" s="104">
        <v>1247938896</v>
      </c>
      <c r="E46" s="104">
        <v>1281294460</v>
      </c>
      <c r="F46" s="105">
        <v>427622418</v>
      </c>
      <c r="G46" s="105">
        <v>249057438</v>
      </c>
      <c r="H46" s="105">
        <v>604614604</v>
      </c>
      <c r="I46" s="104">
        <v>19243266</v>
      </c>
      <c r="J46" s="107">
        <v>17110774300</v>
      </c>
    </row>
    <row r="47" spans="2:13" s="102" customFormat="1" ht="13">
      <c r="B47" s="304" t="s">
        <v>218</v>
      </c>
      <c r="C47" s="104">
        <v>2371261078</v>
      </c>
      <c r="D47" s="104">
        <v>413143281</v>
      </c>
      <c r="E47" s="104">
        <v>382034445</v>
      </c>
      <c r="F47" s="105">
        <v>119456639</v>
      </c>
      <c r="G47" s="105">
        <v>74841563</v>
      </c>
      <c r="H47" s="105">
        <v>187736243</v>
      </c>
      <c r="I47" s="104">
        <v>19243266</v>
      </c>
      <c r="J47" s="107">
        <v>3185682070</v>
      </c>
    </row>
    <row r="48" spans="2:13" ht="13">
      <c r="B48" s="305" t="s">
        <v>219</v>
      </c>
      <c r="C48" s="241">
        <v>12191036600</v>
      </c>
      <c r="D48" s="241">
        <v>834795615</v>
      </c>
      <c r="E48" s="241">
        <v>899260015</v>
      </c>
      <c r="F48" s="242">
        <v>308165779</v>
      </c>
      <c r="G48" s="242">
        <v>174215875</v>
      </c>
      <c r="H48" s="242">
        <v>416878361</v>
      </c>
      <c r="I48" s="241">
        <v>0</v>
      </c>
      <c r="J48" s="243">
        <v>13925092230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Z53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81.36328125" customWidth="1"/>
    <col min="3" max="3" width="12.6328125" customWidth="1"/>
    <col min="4" max="4" width="12.7265625" customWidth="1"/>
    <col min="5" max="5" width="12.6328125" customWidth="1"/>
    <col min="6" max="6" width="12.7265625" customWidth="1"/>
    <col min="7" max="7" width="12.6328125" customWidth="1"/>
    <col min="8" max="8" width="12.7265625" customWidth="1"/>
    <col min="9" max="9" width="12.6328125" customWidth="1"/>
    <col min="10" max="10" width="12.7265625" customWidth="1"/>
    <col min="11" max="11" width="12.6328125" customWidth="1"/>
    <col min="12" max="12" width="12.7265625" customWidth="1"/>
    <col min="13" max="13" width="12.6328125" customWidth="1"/>
    <col min="14" max="14" width="12.7265625" customWidth="1"/>
    <col min="15" max="15" width="12.6328125" customWidth="1"/>
    <col min="16" max="16" width="12.7265625" customWidth="1"/>
    <col min="17" max="17" width="12.6328125" customWidth="1"/>
    <col min="18" max="18" width="12.7265625" customWidth="1"/>
    <col min="19" max="19" width="12.6328125" customWidth="1"/>
    <col min="20" max="20" width="12.7265625" customWidth="1"/>
    <col min="21" max="21" width="12.6328125" customWidth="1"/>
    <col min="22" max="22" width="12.7265625" customWidth="1"/>
  </cols>
  <sheetData>
    <row r="3" spans="2:22" ht="13" customHeight="1"/>
    <row r="4" spans="2:22" ht="33" customHeight="1"/>
    <row r="5" spans="2:22" ht="18.5" customHeight="1">
      <c r="B5" s="111" t="s">
        <v>118</v>
      </c>
      <c r="C5" s="110" t="s">
        <v>336</v>
      </c>
      <c r="D5" s="110" t="s">
        <v>336</v>
      </c>
      <c r="E5" s="283" t="s">
        <v>322</v>
      </c>
      <c r="F5" s="283" t="s">
        <v>322</v>
      </c>
      <c r="G5" s="283" t="s">
        <v>319</v>
      </c>
      <c r="H5" s="283" t="s">
        <v>319</v>
      </c>
      <c r="I5" s="283" t="s">
        <v>314</v>
      </c>
      <c r="J5" s="283" t="s">
        <v>314</v>
      </c>
      <c r="K5" s="283" t="s">
        <v>310</v>
      </c>
      <c r="L5" s="283" t="s">
        <v>310</v>
      </c>
      <c r="M5" s="283" t="s">
        <v>307</v>
      </c>
      <c r="N5" s="283" t="s">
        <v>307</v>
      </c>
      <c r="O5" s="283" t="s">
        <v>304</v>
      </c>
      <c r="P5" s="283" t="s">
        <v>304</v>
      </c>
      <c r="Q5" s="283" t="s">
        <v>224</v>
      </c>
      <c r="R5" s="283" t="s">
        <v>224</v>
      </c>
      <c r="S5" s="283" t="s">
        <v>335</v>
      </c>
      <c r="T5" s="283" t="s">
        <v>335</v>
      </c>
      <c r="U5" s="283" t="s">
        <v>181</v>
      </c>
      <c r="V5" s="283" t="s">
        <v>181</v>
      </c>
    </row>
    <row r="6" spans="2:22" ht="21.5" customHeight="1">
      <c r="B6" s="112" t="s">
        <v>119</v>
      </c>
      <c r="C6" s="110" t="s">
        <v>70</v>
      </c>
      <c r="D6" s="110" t="s">
        <v>143</v>
      </c>
      <c r="E6" s="283" t="s">
        <v>70</v>
      </c>
      <c r="F6" s="283" t="s">
        <v>143</v>
      </c>
      <c r="G6" s="283" t="s">
        <v>70</v>
      </c>
      <c r="H6" s="283" t="s">
        <v>143</v>
      </c>
      <c r="I6" s="283" t="s">
        <v>70</v>
      </c>
      <c r="J6" s="283" t="s">
        <v>143</v>
      </c>
      <c r="K6" s="283" t="s">
        <v>70</v>
      </c>
      <c r="L6" s="283" t="s">
        <v>143</v>
      </c>
      <c r="M6" s="283" t="s">
        <v>70</v>
      </c>
      <c r="N6" s="283" t="s">
        <v>143</v>
      </c>
      <c r="O6" s="283" t="s">
        <v>70</v>
      </c>
      <c r="P6" s="283" t="s">
        <v>143</v>
      </c>
      <c r="Q6" s="283" t="s">
        <v>70</v>
      </c>
      <c r="R6" s="283" t="s">
        <v>143</v>
      </c>
      <c r="S6" s="283" t="s">
        <v>70</v>
      </c>
      <c r="T6" s="283" t="s">
        <v>143</v>
      </c>
      <c r="U6" s="283" t="s">
        <v>70</v>
      </c>
      <c r="V6" s="283" t="s">
        <v>143</v>
      </c>
    </row>
    <row r="7" spans="2:22" ht="13">
      <c r="B7" s="73" t="s">
        <v>71</v>
      </c>
      <c r="C7" s="238">
        <v>22566845946.194374</v>
      </c>
      <c r="D7" s="238">
        <v>22443460993.189953</v>
      </c>
      <c r="E7" s="239">
        <v>22373929947.86795</v>
      </c>
      <c r="F7" s="239">
        <v>21048372529.537273</v>
      </c>
      <c r="G7" s="239">
        <v>22947459008.533554</v>
      </c>
      <c r="H7" s="239">
        <v>22123903088.108166</v>
      </c>
      <c r="I7" s="239">
        <v>22987536130.641796</v>
      </c>
      <c r="J7" s="239">
        <v>22668743062.156544</v>
      </c>
      <c r="K7" s="239">
        <v>22616797433.336987</v>
      </c>
      <c r="L7" s="239">
        <v>22903454474.026917</v>
      </c>
      <c r="M7" s="239">
        <v>21259599108.673859</v>
      </c>
      <c r="N7" s="239">
        <v>19767574010.800713</v>
      </c>
      <c r="O7" s="239">
        <v>20888889807.871403</v>
      </c>
      <c r="P7" s="239">
        <v>19769601956.198986</v>
      </c>
      <c r="Q7" s="239">
        <v>21772103247.525845</v>
      </c>
      <c r="R7" s="239">
        <v>21009142858.693527</v>
      </c>
      <c r="S7" s="239">
        <v>21143153886.096069</v>
      </c>
      <c r="T7" s="239">
        <v>20987897436.936813</v>
      </c>
      <c r="U7" s="239">
        <v>20099775122.570869</v>
      </c>
      <c r="V7" s="239">
        <v>18741926704.428818</v>
      </c>
    </row>
    <row r="8" spans="2:22" ht="13">
      <c r="B8" s="73" t="s">
        <v>72</v>
      </c>
      <c r="C8" s="238">
        <v>19910912642.243687</v>
      </c>
      <c r="D8" s="238">
        <v>19800709088.529713</v>
      </c>
      <c r="E8" s="239">
        <v>19810927172.077053</v>
      </c>
      <c r="F8" s="239">
        <v>18485007870.681774</v>
      </c>
      <c r="G8" s="239">
        <v>19605587404.831093</v>
      </c>
      <c r="H8" s="239">
        <v>18849201401.604328</v>
      </c>
      <c r="I8" s="239">
        <v>19170765816.844688</v>
      </c>
      <c r="J8" s="239">
        <v>18744950467.089096</v>
      </c>
      <c r="K8" s="239">
        <v>18783031963.336987</v>
      </c>
      <c r="L8" s="239">
        <v>18965398970.026917</v>
      </c>
      <c r="M8" s="239">
        <v>18986121131.644699</v>
      </c>
      <c r="N8" s="239">
        <v>17388900618.39732</v>
      </c>
      <c r="O8" s="239">
        <v>18575820933.15802</v>
      </c>
      <c r="P8" s="239">
        <v>17343356789.034538</v>
      </c>
      <c r="Q8" s="239">
        <v>19464604593.604698</v>
      </c>
      <c r="R8" s="239">
        <v>18557608076.842899</v>
      </c>
      <c r="S8" s="239">
        <v>18809585906.673363</v>
      </c>
      <c r="T8" s="239">
        <v>18548073076.026184</v>
      </c>
      <c r="U8" s="239">
        <v>18317876187.510933</v>
      </c>
      <c r="V8" s="239">
        <v>16974490132.483347</v>
      </c>
    </row>
    <row r="9" spans="2:22" ht="13">
      <c r="B9" s="73" t="s">
        <v>73</v>
      </c>
      <c r="C9" s="238">
        <v>18046912735.443687</v>
      </c>
      <c r="D9" s="238">
        <v>17936709181.729713</v>
      </c>
      <c r="E9" s="239">
        <v>17946927265.277054</v>
      </c>
      <c r="F9" s="239">
        <v>16621007963.881775</v>
      </c>
      <c r="G9" s="239">
        <v>17741587498.031094</v>
      </c>
      <c r="H9" s="239">
        <v>16985201494.804327</v>
      </c>
      <c r="I9" s="239">
        <v>17420765904.344688</v>
      </c>
      <c r="J9" s="239">
        <v>16994950554.589094</v>
      </c>
      <c r="K9" s="239">
        <v>17033032050.836987</v>
      </c>
      <c r="L9" s="239">
        <v>17215399057.526917</v>
      </c>
      <c r="M9" s="239">
        <v>17236121244.144699</v>
      </c>
      <c r="N9" s="239">
        <v>15638900730.89732</v>
      </c>
      <c r="O9" s="239">
        <v>16825821020.65802</v>
      </c>
      <c r="P9" s="239">
        <v>15593356876.534538</v>
      </c>
      <c r="Q9" s="239">
        <v>17964604668.604652</v>
      </c>
      <c r="R9" s="239">
        <v>17057608151.842899</v>
      </c>
      <c r="S9" s="239">
        <v>17309585981.673363</v>
      </c>
      <c r="T9" s="239">
        <v>17048073151.026182</v>
      </c>
      <c r="U9" s="239">
        <v>16817876262.510933</v>
      </c>
      <c r="V9" s="239">
        <v>15474490207.483347</v>
      </c>
    </row>
    <row r="10" spans="2:22">
      <c r="B10" s="74" t="s">
        <v>146</v>
      </c>
      <c r="C10" s="75">
        <v>22188262859</v>
      </c>
      <c r="D10" s="75">
        <v>21782348943</v>
      </c>
      <c r="E10" s="84">
        <v>21588824855</v>
      </c>
      <c r="F10" s="84">
        <v>18932385313.700001</v>
      </c>
      <c r="G10" s="84">
        <v>20503031292</v>
      </c>
      <c r="H10" s="84">
        <v>19022918774</v>
      </c>
      <c r="I10" s="84">
        <v>20269448961</v>
      </c>
      <c r="J10" s="84">
        <v>19556384628.900002</v>
      </c>
      <c r="K10" s="84">
        <v>21112647856</v>
      </c>
      <c r="L10" s="84">
        <v>21022582035.599998</v>
      </c>
      <c r="M10" s="84">
        <v>21181096882</v>
      </c>
      <c r="N10" s="84">
        <v>18209453302.349998</v>
      </c>
      <c r="O10" s="84">
        <v>20600286271</v>
      </c>
      <c r="P10" s="84">
        <v>18399723917.549999</v>
      </c>
      <c r="Q10" s="84">
        <v>20481310617</v>
      </c>
      <c r="R10" s="84">
        <v>19026117467.549999</v>
      </c>
      <c r="S10" s="84">
        <v>20606182874</v>
      </c>
      <c r="T10" s="84">
        <v>19849118447</v>
      </c>
      <c r="U10" s="84">
        <v>19623134626</v>
      </c>
      <c r="V10" s="84">
        <v>16982107832</v>
      </c>
    </row>
    <row r="11" spans="2:22">
      <c r="B11" s="74" t="s">
        <v>147</v>
      </c>
      <c r="C11" s="75">
        <v>-676884754.04197383</v>
      </c>
      <c r="D11" s="75">
        <v>-676884754.04197383</v>
      </c>
      <c r="E11" s="84">
        <v>-743073579.73862767</v>
      </c>
      <c r="F11" s="84">
        <v>-743073579.73862767</v>
      </c>
      <c r="G11" s="84">
        <v>-668066190.36199629</v>
      </c>
      <c r="H11" s="84">
        <v>-668066190.36199629</v>
      </c>
      <c r="I11" s="84">
        <v>-628765318.96376681</v>
      </c>
      <c r="J11" s="84">
        <v>-628765318.96376681</v>
      </c>
      <c r="K11" s="84">
        <v>-662055660</v>
      </c>
      <c r="L11" s="84">
        <v>-662055660</v>
      </c>
      <c r="M11" s="84">
        <v>-712148873.54646802</v>
      </c>
      <c r="N11" s="84">
        <v>-712148873.54646802</v>
      </c>
      <c r="O11" s="84">
        <v>-648176236.41101551</v>
      </c>
      <c r="P11" s="84">
        <v>-648176236.41101551</v>
      </c>
      <c r="Q11" s="84">
        <v>-638808641.3250134</v>
      </c>
      <c r="R11" s="84">
        <v>-638808641.3250134</v>
      </c>
      <c r="S11" s="84">
        <v>-579580622.7476846</v>
      </c>
      <c r="T11" s="84">
        <v>-579580622.7476846</v>
      </c>
      <c r="U11" s="84">
        <v>-609248692.76003003</v>
      </c>
      <c r="V11" s="84">
        <v>-609248692.76003003</v>
      </c>
    </row>
    <row r="12" spans="2:22">
      <c r="B12" s="74" t="s">
        <v>148</v>
      </c>
      <c r="C12" s="75">
        <v>-1057955197</v>
      </c>
      <c r="D12" s="75">
        <v>-1057955197</v>
      </c>
      <c r="E12" s="84">
        <v>-1051517600</v>
      </c>
      <c r="F12" s="84">
        <v>-1051517600</v>
      </c>
      <c r="G12" s="84">
        <v>-1057536455</v>
      </c>
      <c r="H12" s="84">
        <v>-1057536455</v>
      </c>
      <c r="I12" s="84">
        <v>-1060263356</v>
      </c>
      <c r="J12" s="84">
        <v>-1060263356</v>
      </c>
      <c r="K12" s="84">
        <v>-1056763029</v>
      </c>
      <c r="L12" s="84">
        <v>-1056763029</v>
      </c>
      <c r="M12" s="84">
        <v>-1069549596</v>
      </c>
      <c r="N12" s="84">
        <v>-1069549596</v>
      </c>
      <c r="O12" s="84">
        <v>-1181160115</v>
      </c>
      <c r="P12" s="84">
        <v>-1181160115</v>
      </c>
      <c r="Q12" s="84">
        <v>-1200154139</v>
      </c>
      <c r="R12" s="84">
        <v>-1200154139</v>
      </c>
      <c r="S12" s="84">
        <v>-1201194258</v>
      </c>
      <c r="T12" s="84">
        <v>-1201194258</v>
      </c>
      <c r="U12" s="84">
        <v>-1177834675</v>
      </c>
      <c r="V12" s="84">
        <v>-1177834675</v>
      </c>
    </row>
    <row r="13" spans="2:22">
      <c r="B13" s="74" t="s">
        <v>74</v>
      </c>
      <c r="C13" s="75">
        <v>0</v>
      </c>
      <c r="D13" s="75">
        <v>0</v>
      </c>
      <c r="E13" s="84">
        <v>258465</v>
      </c>
      <c r="F13" s="84">
        <v>258465</v>
      </c>
      <c r="G13" s="84">
        <v>451898</v>
      </c>
      <c r="H13" s="84">
        <v>451898</v>
      </c>
      <c r="I13" s="84">
        <v>661321</v>
      </c>
      <c r="J13" s="84">
        <v>661321</v>
      </c>
      <c r="K13" s="84">
        <v>447591</v>
      </c>
      <c r="L13" s="84">
        <v>447591</v>
      </c>
      <c r="M13" s="84">
        <v>203171</v>
      </c>
      <c r="N13" s="84">
        <v>203171</v>
      </c>
      <c r="O13" s="84">
        <v>381940</v>
      </c>
      <c r="P13" s="84">
        <v>381940</v>
      </c>
      <c r="Q13" s="84">
        <v>612885</v>
      </c>
      <c r="R13" s="84">
        <v>612885</v>
      </c>
      <c r="S13" s="84">
        <v>0</v>
      </c>
      <c r="T13" s="84">
        <v>0</v>
      </c>
      <c r="U13" s="84">
        <v>0</v>
      </c>
      <c r="V13" s="84">
        <v>0</v>
      </c>
    </row>
    <row r="14" spans="2:22">
      <c r="B14" s="74" t="s">
        <v>75</v>
      </c>
      <c r="C14" s="75">
        <v>282849385</v>
      </c>
      <c r="D14" s="75">
        <v>282849385</v>
      </c>
      <c r="E14" s="84">
        <v>508366716</v>
      </c>
      <c r="F14" s="84">
        <v>508366716</v>
      </c>
      <c r="G14" s="84">
        <v>479855252</v>
      </c>
      <c r="H14" s="84">
        <v>479855252</v>
      </c>
      <c r="I14" s="84">
        <v>489822395</v>
      </c>
      <c r="J14" s="84">
        <v>489822395</v>
      </c>
      <c r="K14" s="84">
        <v>575237977</v>
      </c>
      <c r="L14" s="84">
        <v>575237977</v>
      </c>
      <c r="M14" s="84">
        <v>579315058</v>
      </c>
      <c r="N14" s="84">
        <v>579315058</v>
      </c>
      <c r="O14" s="84">
        <v>692044347</v>
      </c>
      <c r="P14" s="84">
        <v>692044347</v>
      </c>
      <c r="Q14" s="84">
        <v>832115264</v>
      </c>
      <c r="R14" s="84">
        <v>832115264</v>
      </c>
      <c r="S14" s="84">
        <v>867437909</v>
      </c>
      <c r="T14" s="84">
        <v>867437909</v>
      </c>
      <c r="U14" s="84">
        <v>935644199</v>
      </c>
      <c r="V14" s="84">
        <v>935644199</v>
      </c>
    </row>
    <row r="15" spans="2:22">
      <c r="B15" s="74" t="s">
        <v>149</v>
      </c>
      <c r="C15" s="75">
        <v>-29201995.626724273</v>
      </c>
      <c r="D15" s="75">
        <v>-29201995.626724273</v>
      </c>
      <c r="E15" s="84">
        <v>-28542024.251260258</v>
      </c>
      <c r="F15" s="84">
        <v>-28542024.251260258</v>
      </c>
      <c r="G15" s="84">
        <v>-26152083.66651459</v>
      </c>
      <c r="H15" s="84">
        <v>-26152083.66651459</v>
      </c>
      <c r="I15" s="84">
        <v>-31008207.600466304</v>
      </c>
      <c r="J15" s="84">
        <v>-31008207.600466304</v>
      </c>
      <c r="K15" s="84">
        <v>-29137211</v>
      </c>
      <c r="L15" s="84">
        <v>-29137211</v>
      </c>
      <c r="M15" s="84">
        <v>-28645505.539524101</v>
      </c>
      <c r="N15" s="84">
        <v>-28645505.539524101</v>
      </c>
      <c r="O15" s="84">
        <v>-39102857.324572362</v>
      </c>
      <c r="P15" s="84">
        <v>-39102857.324572362</v>
      </c>
      <c r="Q15" s="84">
        <v>-36133610.875603095</v>
      </c>
      <c r="R15" s="84">
        <v>-36133610.875603095</v>
      </c>
      <c r="S15" s="84">
        <v>-38484552</v>
      </c>
      <c r="T15" s="84">
        <v>-38484552</v>
      </c>
      <c r="U15" s="84">
        <v>-40036278.231581278</v>
      </c>
      <c r="V15" s="84">
        <v>-40036278.231581278</v>
      </c>
    </row>
    <row r="16" spans="2:22">
      <c r="B16" s="74" t="s">
        <v>76</v>
      </c>
      <c r="C16" s="75">
        <v>-33848341.034615934</v>
      </c>
      <c r="D16" s="75">
        <v>-33848341.034615934</v>
      </c>
      <c r="E16" s="84">
        <v>-34557181.695115998</v>
      </c>
      <c r="F16" s="84">
        <v>-34557181.695115998</v>
      </c>
      <c r="G16" s="84">
        <v>-35647149.299999997</v>
      </c>
      <c r="H16" s="84">
        <v>-35647149.299999997</v>
      </c>
      <c r="I16" s="84">
        <v>-33140388</v>
      </c>
      <c r="J16" s="84">
        <v>-33140388</v>
      </c>
      <c r="K16" s="84">
        <v>-31963279</v>
      </c>
      <c r="L16" s="84">
        <v>-31963279</v>
      </c>
      <c r="M16" s="84">
        <v>-24305481.235813599</v>
      </c>
      <c r="N16" s="84">
        <v>-24305481.235813599</v>
      </c>
      <c r="O16" s="84">
        <v>-24142053.251056202</v>
      </c>
      <c r="P16" s="84">
        <v>-24142053.251056202</v>
      </c>
      <c r="Q16" s="84">
        <v>-25101084.347857699</v>
      </c>
      <c r="R16" s="84">
        <v>-25101084.347857699</v>
      </c>
      <c r="S16" s="84">
        <v>-26714747.895281501</v>
      </c>
      <c r="T16" s="84">
        <v>-26714747.895281501</v>
      </c>
      <c r="U16" s="84">
        <v>-31139579.067795299</v>
      </c>
      <c r="V16" s="84">
        <v>-31139579.067795299</v>
      </c>
    </row>
    <row r="17" spans="2:22">
      <c r="B17" s="74" t="s">
        <v>77</v>
      </c>
      <c r="C17" s="76">
        <v>-1499408215.4945207</v>
      </c>
      <c r="D17" s="76">
        <v>-1249174483.2</v>
      </c>
      <c r="E17" s="85">
        <v>-1249174483.2</v>
      </c>
      <c r="F17" s="85">
        <v>0</v>
      </c>
      <c r="G17" s="85">
        <v>-691832687.5</v>
      </c>
      <c r="H17" s="85">
        <v>0</v>
      </c>
      <c r="I17" s="85">
        <v>-674029576.17808223</v>
      </c>
      <c r="J17" s="85">
        <v>-398394110</v>
      </c>
      <c r="K17" s="85">
        <v>-1784014133.3000002</v>
      </c>
      <c r="L17" s="85">
        <v>-1553330617.3000002</v>
      </c>
      <c r="M17" s="85">
        <v>-1286802742.05</v>
      </c>
      <c r="N17" s="85">
        <v>0</v>
      </c>
      <c r="O17" s="85">
        <v>-907283121</v>
      </c>
      <c r="P17" s="85">
        <v>0</v>
      </c>
      <c r="Q17" s="85">
        <v>-899334658.5</v>
      </c>
      <c r="R17" s="85">
        <v>-417169414</v>
      </c>
      <c r="S17" s="85">
        <v>-1680192320.5</v>
      </c>
      <c r="T17" s="85">
        <v>-1251580242</v>
      </c>
      <c r="U17" s="85">
        <v>-1251508242</v>
      </c>
      <c r="V17" s="85">
        <v>0</v>
      </c>
    </row>
    <row r="18" spans="2:22">
      <c r="B18" s="74" t="s">
        <v>78</v>
      </c>
      <c r="C18" s="76">
        <v>0</v>
      </c>
      <c r="D18" s="76">
        <v>0</v>
      </c>
      <c r="E18" s="85">
        <v>0</v>
      </c>
      <c r="F18" s="85">
        <v>0</v>
      </c>
      <c r="G18" s="85">
        <v>0</v>
      </c>
      <c r="H18" s="85">
        <v>0</v>
      </c>
      <c r="I18" s="85">
        <v>-141671482</v>
      </c>
      <c r="J18" s="85">
        <v>-141671482</v>
      </c>
      <c r="K18" s="85">
        <v>-485976911</v>
      </c>
      <c r="L18" s="85">
        <v>-485976911</v>
      </c>
      <c r="M18" s="85">
        <v>-803099754</v>
      </c>
      <c r="N18" s="85">
        <v>-803099754</v>
      </c>
      <c r="O18" s="85">
        <v>-1148397153</v>
      </c>
      <c r="P18" s="85">
        <v>-1148397153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</row>
    <row r="19" spans="2:22">
      <c r="B19" s="74" t="s">
        <v>150</v>
      </c>
      <c r="C19" s="76">
        <v>-9827784.2465753444</v>
      </c>
      <c r="D19" s="76">
        <v>-9827784.2465753444</v>
      </c>
      <c r="E19" s="85">
        <v>-26951054.794520553</v>
      </c>
      <c r="F19" s="85">
        <v>-26951054.794520553</v>
      </c>
      <c r="G19" s="85">
        <v>-9639965.7534246594</v>
      </c>
      <c r="H19" s="85">
        <v>-9639965.7534246594</v>
      </c>
      <c r="I19" s="85">
        <v>-20486301.369863015</v>
      </c>
      <c r="J19" s="85">
        <v>-20486301.369863015</v>
      </c>
      <c r="K19" s="85">
        <v>-17301369.8630137</v>
      </c>
      <c r="L19" s="85">
        <v>-17301369.8630137</v>
      </c>
      <c r="M19" s="85">
        <v>-26332191.780821919</v>
      </c>
      <c r="N19" s="85">
        <v>-26332191.780821919</v>
      </c>
      <c r="O19" s="85">
        <v>-18446917.808219176</v>
      </c>
      <c r="P19" s="85">
        <v>-18446917.808219176</v>
      </c>
      <c r="Q19" s="85">
        <v>-11560787.671232877</v>
      </c>
      <c r="R19" s="85">
        <v>-11560787.671232877</v>
      </c>
      <c r="S19" s="85">
        <v>-15110445.205479454</v>
      </c>
      <c r="T19" s="85">
        <v>-15110445.205479454</v>
      </c>
      <c r="U19" s="85">
        <v>-11764982.87671233</v>
      </c>
      <c r="V19" s="85">
        <v>-11764982.87671233</v>
      </c>
    </row>
    <row r="20" spans="2:22">
      <c r="B20" s="74" t="s">
        <v>79</v>
      </c>
      <c r="C20" s="76">
        <v>-20006250</v>
      </c>
      <c r="D20" s="76">
        <v>-20006250</v>
      </c>
      <c r="E20" s="85">
        <v>-22785000</v>
      </c>
      <c r="F20" s="85">
        <v>-22785000</v>
      </c>
      <c r="G20" s="85">
        <v>-15292119.25605</v>
      </c>
      <c r="H20" s="85">
        <v>-15292119.25605</v>
      </c>
      <c r="I20" s="85">
        <v>-31482712.219700001</v>
      </c>
      <c r="J20" s="85">
        <v>-31482712.219700001</v>
      </c>
      <c r="K20" s="85">
        <v>-20010200</v>
      </c>
      <c r="L20" s="85">
        <v>-20010200</v>
      </c>
      <c r="M20" s="85">
        <v>-56410200</v>
      </c>
      <c r="N20" s="85">
        <v>-56410200</v>
      </c>
      <c r="O20" s="85">
        <v>-56426129</v>
      </c>
      <c r="P20" s="85">
        <v>-56426129</v>
      </c>
      <c r="Q20" s="85">
        <v>-56232120</v>
      </c>
      <c r="R20" s="85">
        <v>-56232120</v>
      </c>
      <c r="S20" s="85">
        <v>-56232120</v>
      </c>
      <c r="T20" s="85">
        <v>-56232120</v>
      </c>
      <c r="U20" s="85">
        <v>-56867160</v>
      </c>
      <c r="V20" s="85">
        <v>-56867160</v>
      </c>
    </row>
    <row r="21" spans="2:22">
      <c r="B21" s="74" t="s">
        <v>80</v>
      </c>
      <c r="C21" s="76">
        <v>-86501350</v>
      </c>
      <c r="D21" s="76">
        <v>-90134187</v>
      </c>
      <c r="E21" s="85">
        <v>-90134187.016000003</v>
      </c>
      <c r="F21" s="85">
        <v>-90134187.016000003</v>
      </c>
      <c r="G21" s="85">
        <v>-90134187.016000003</v>
      </c>
      <c r="H21" s="85">
        <v>-90134187.016000003</v>
      </c>
      <c r="I21" s="85">
        <v>-90134187.016000003</v>
      </c>
      <c r="J21" s="85">
        <v>-90134187.016000003</v>
      </c>
      <c r="K21" s="85">
        <v>-90134187</v>
      </c>
      <c r="L21" s="85">
        <v>-90134187</v>
      </c>
      <c r="M21" s="85">
        <v>-90134187.016000003</v>
      </c>
      <c r="N21" s="85">
        <v>-90134187.016000003</v>
      </c>
      <c r="O21" s="85">
        <v>-90134187.016000003</v>
      </c>
      <c r="P21" s="85">
        <v>-90134187.016000003</v>
      </c>
      <c r="Q21" s="85">
        <v>-90134187.016000003</v>
      </c>
      <c r="R21" s="85">
        <v>-90134187.016000003</v>
      </c>
      <c r="S21" s="85">
        <v>-90134187.016000003</v>
      </c>
      <c r="T21" s="85">
        <v>-90134187.016000003</v>
      </c>
      <c r="U21" s="85">
        <v>-90134187.016000003</v>
      </c>
      <c r="V21" s="85">
        <v>-90134187.016000003</v>
      </c>
    </row>
    <row r="22" spans="2:22">
      <c r="B22" s="74" t="s">
        <v>151</v>
      </c>
      <c r="C22" s="76">
        <v>-197061280</v>
      </c>
      <c r="D22" s="76">
        <v>-197061280</v>
      </c>
      <c r="E22" s="85">
        <v>-205296404</v>
      </c>
      <c r="F22" s="85">
        <v>-205296404</v>
      </c>
      <c r="G22" s="85">
        <v>-248545611</v>
      </c>
      <c r="H22" s="85">
        <v>-248545611</v>
      </c>
      <c r="I22" s="85">
        <v>-247884401</v>
      </c>
      <c r="J22" s="85">
        <v>-247884401</v>
      </c>
      <c r="K22" s="85">
        <v>-202072268</v>
      </c>
      <c r="L22" s="85">
        <v>-202072268</v>
      </c>
      <c r="M22" s="85">
        <v>-204176912</v>
      </c>
      <c r="N22" s="85">
        <v>-204176912</v>
      </c>
      <c r="O22" s="85">
        <v>-132943115</v>
      </c>
      <c r="P22" s="85">
        <v>-132943115</v>
      </c>
      <c r="Q22" s="85">
        <v>-122631846</v>
      </c>
      <c r="R22" s="85">
        <v>-122631846</v>
      </c>
      <c r="S22" s="85">
        <v>-204244533</v>
      </c>
      <c r="T22" s="85">
        <v>-204244533</v>
      </c>
      <c r="U22" s="85">
        <v>-157580248</v>
      </c>
      <c r="V22" s="85">
        <v>-157580248</v>
      </c>
    </row>
    <row r="23" spans="2:22">
      <c r="B23" s="74" t="s">
        <v>178</v>
      </c>
      <c r="C23" s="76">
        <v>-180255776.83415306</v>
      </c>
      <c r="D23" s="76">
        <v>-180255776.83415306</v>
      </c>
      <c r="E23" s="85">
        <v>-204961899.39829299</v>
      </c>
      <c r="F23" s="85">
        <v>-204961899.39829299</v>
      </c>
      <c r="G23" s="85">
        <v>-193337302.36017027</v>
      </c>
      <c r="H23" s="85">
        <v>-193337302.36017027</v>
      </c>
      <c r="I23" s="85">
        <v>-172787245.87610099</v>
      </c>
      <c r="J23" s="85">
        <v>-172787245.87610099</v>
      </c>
      <c r="K23" s="85">
        <v>-156662045</v>
      </c>
      <c r="L23" s="85">
        <v>-156662045</v>
      </c>
      <c r="M23" s="85">
        <v>-121222711.015928</v>
      </c>
      <c r="N23" s="85">
        <v>-121222711.015928</v>
      </c>
      <c r="O23" s="85">
        <v>-117586585.74237445</v>
      </c>
      <c r="P23" s="85">
        <v>-117586585.74237445</v>
      </c>
      <c r="Q23" s="85">
        <v>-131962885.34417361</v>
      </c>
      <c r="R23" s="85">
        <v>-131962885.34417361</v>
      </c>
      <c r="S23" s="85">
        <v>-116772768.16327828</v>
      </c>
      <c r="T23" s="85">
        <v>-116772768.16327828</v>
      </c>
      <c r="U23" s="85">
        <v>-142711772.21794727</v>
      </c>
      <c r="V23" s="85">
        <v>-142711772.21794727</v>
      </c>
    </row>
    <row r="24" spans="2:22">
      <c r="B24" s="77" t="s">
        <v>81</v>
      </c>
      <c r="C24" s="75">
        <v>-278050025.72655612</v>
      </c>
      <c r="D24" s="75">
        <v>-228940558.73505205</v>
      </c>
      <c r="E24" s="84">
        <v>-140849793.48985088</v>
      </c>
      <c r="F24" s="84">
        <v>-66029353.489850879</v>
      </c>
      <c r="G24" s="84">
        <v>-149456005.9742409</v>
      </c>
      <c r="H24" s="84">
        <v>-124632569.71561956</v>
      </c>
      <c r="I24" s="84">
        <v>-150424470.03666192</v>
      </c>
      <c r="J24" s="84">
        <v>-145902036.09440589</v>
      </c>
      <c r="K24" s="84">
        <v>-32448057</v>
      </c>
      <c r="L24" s="84">
        <v>0</v>
      </c>
      <c r="M24" s="84">
        <v>-3517119.4092999697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</row>
    <row r="25" spans="2:22">
      <c r="B25" s="74" t="s">
        <v>82</v>
      </c>
      <c r="C25" s="76">
        <v>-355198538.55119514</v>
      </c>
      <c r="D25" s="76">
        <v>-355198538.55119514</v>
      </c>
      <c r="E25" s="85">
        <v>-352679563.1392833</v>
      </c>
      <c r="F25" s="85">
        <v>-352679563.1392833</v>
      </c>
      <c r="G25" s="85">
        <v>-56111186.780515619</v>
      </c>
      <c r="H25" s="85">
        <v>-56111186.780515619</v>
      </c>
      <c r="I25" s="85">
        <v>-57089126.394670472</v>
      </c>
      <c r="J25" s="85">
        <v>-57089126.394670472</v>
      </c>
      <c r="K25" s="85">
        <v>-86763023</v>
      </c>
      <c r="L25" s="85">
        <v>-86763023</v>
      </c>
      <c r="M25" s="85">
        <v>-98148593.261449695</v>
      </c>
      <c r="N25" s="85">
        <v>-98148593.261449695</v>
      </c>
      <c r="O25" s="85">
        <v>-103093066.78873958</v>
      </c>
      <c r="P25" s="85">
        <v>-103093066.78873958</v>
      </c>
      <c r="Q25" s="85">
        <v>-137380137.315467</v>
      </c>
      <c r="R25" s="85">
        <v>-137380137.315467</v>
      </c>
      <c r="S25" s="85">
        <v>-155374246.79891685</v>
      </c>
      <c r="T25" s="85">
        <v>-155374246.79891685</v>
      </c>
      <c r="U25" s="85">
        <v>-172076745.31900245</v>
      </c>
      <c r="V25" s="85">
        <v>-172076745.31900245</v>
      </c>
    </row>
    <row r="26" spans="2:22">
      <c r="B26" s="74" t="s">
        <v>144</v>
      </c>
      <c r="C26" s="76">
        <v>0</v>
      </c>
      <c r="D26" s="76">
        <v>0</v>
      </c>
      <c r="E26" s="85">
        <v>0</v>
      </c>
      <c r="F26" s="85">
        <v>6525316.7047228487</v>
      </c>
      <c r="G26" s="85">
        <v>0</v>
      </c>
      <c r="H26" s="85">
        <v>7070391.0146184415</v>
      </c>
      <c r="I26" s="85">
        <v>0</v>
      </c>
      <c r="J26" s="85">
        <v>7091082.2240684135</v>
      </c>
      <c r="K26" s="85">
        <v>0</v>
      </c>
      <c r="L26" s="85">
        <v>9301254.0899300762</v>
      </c>
      <c r="M26" s="85">
        <v>0</v>
      </c>
      <c r="N26" s="85">
        <v>84103204.943326294</v>
      </c>
      <c r="O26" s="85">
        <v>0</v>
      </c>
      <c r="P26" s="85">
        <v>60815088.326518662</v>
      </c>
      <c r="Q26" s="85">
        <v>0</v>
      </c>
      <c r="R26" s="85">
        <v>66031388.188247696</v>
      </c>
      <c r="S26" s="85">
        <v>0</v>
      </c>
      <c r="T26" s="85">
        <v>66939517.852823608</v>
      </c>
      <c r="U26" s="85">
        <v>0</v>
      </c>
      <c r="V26" s="85">
        <v>46132496.972415552</v>
      </c>
    </row>
    <row r="27" spans="2:22" ht="25">
      <c r="B27" s="78" t="s">
        <v>83</v>
      </c>
      <c r="C27" s="274">
        <v>0</v>
      </c>
      <c r="D27" s="274">
        <v>0</v>
      </c>
      <c r="E27" s="275">
        <v>0</v>
      </c>
      <c r="F27" s="275">
        <v>0</v>
      </c>
      <c r="G27" s="275">
        <v>0</v>
      </c>
      <c r="H27" s="275">
        <v>0</v>
      </c>
      <c r="I27" s="275">
        <v>0</v>
      </c>
      <c r="J27" s="275">
        <v>0</v>
      </c>
      <c r="K27" s="275">
        <v>0</v>
      </c>
      <c r="L27" s="275">
        <v>0</v>
      </c>
      <c r="M27" s="275">
        <v>0</v>
      </c>
      <c r="N27" s="275">
        <v>0</v>
      </c>
      <c r="O27" s="275">
        <v>0</v>
      </c>
      <c r="P27" s="275">
        <v>0</v>
      </c>
      <c r="Q27" s="275">
        <v>0</v>
      </c>
      <c r="R27" s="275">
        <v>0</v>
      </c>
      <c r="S27" s="275">
        <v>0</v>
      </c>
      <c r="T27" s="275">
        <v>0</v>
      </c>
      <c r="U27" s="275">
        <v>0</v>
      </c>
      <c r="V27" s="275">
        <v>0</v>
      </c>
    </row>
    <row r="28" spans="2:22" ht="13">
      <c r="B28" s="79"/>
      <c r="C28" s="80"/>
      <c r="D28" s="80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</row>
    <row r="29" spans="2:22" ht="13">
      <c r="B29" s="81" t="s">
        <v>84</v>
      </c>
      <c r="C29" s="236">
        <v>1863999906.8</v>
      </c>
      <c r="D29" s="236">
        <v>1863999906.8</v>
      </c>
      <c r="E29" s="237">
        <v>1863999906.8</v>
      </c>
      <c r="F29" s="237">
        <v>1863999906.8</v>
      </c>
      <c r="G29" s="237">
        <v>1863999906.8</v>
      </c>
      <c r="H29" s="237">
        <v>1863999906.8</v>
      </c>
      <c r="I29" s="237">
        <v>1749999912.5</v>
      </c>
      <c r="J29" s="237">
        <v>1749999912.5</v>
      </c>
      <c r="K29" s="237">
        <v>1749999912.5</v>
      </c>
      <c r="L29" s="237">
        <v>1749999912.5</v>
      </c>
      <c r="M29" s="237">
        <v>1749999887.5</v>
      </c>
      <c r="N29" s="237">
        <v>1749999887.5</v>
      </c>
      <c r="O29" s="237">
        <v>1749999912.5</v>
      </c>
      <c r="P29" s="237">
        <v>1749999912.5</v>
      </c>
      <c r="Q29" s="237">
        <v>1499999925</v>
      </c>
      <c r="R29" s="237">
        <v>1499999925</v>
      </c>
      <c r="S29" s="237">
        <v>1499999925</v>
      </c>
      <c r="T29" s="237">
        <v>1499999925</v>
      </c>
      <c r="U29" s="237">
        <v>1499999925</v>
      </c>
      <c r="V29" s="237">
        <v>1499999925</v>
      </c>
    </row>
    <row r="30" spans="2:22">
      <c r="B30" s="74" t="s">
        <v>85</v>
      </c>
      <c r="C30" s="76">
        <v>1863999906.8</v>
      </c>
      <c r="D30" s="76">
        <v>1863999906.8</v>
      </c>
      <c r="E30" s="85">
        <v>1863999906.8</v>
      </c>
      <c r="F30" s="85">
        <v>1863999906.8</v>
      </c>
      <c r="G30" s="85">
        <v>1863999906.8</v>
      </c>
      <c r="H30" s="85">
        <v>1863999906.8</v>
      </c>
      <c r="I30" s="85">
        <v>1749999912.5</v>
      </c>
      <c r="J30" s="85">
        <v>1749999912.5</v>
      </c>
      <c r="K30" s="85">
        <v>1749999912.5</v>
      </c>
      <c r="L30" s="85">
        <v>1749999912.5</v>
      </c>
      <c r="M30" s="85">
        <v>1749999887.5</v>
      </c>
      <c r="N30" s="85">
        <v>1749999887.5</v>
      </c>
      <c r="O30" s="85">
        <v>1749999912.5</v>
      </c>
      <c r="P30" s="85">
        <v>1749999912.5</v>
      </c>
      <c r="Q30" s="85">
        <v>1499999925</v>
      </c>
      <c r="R30" s="85">
        <v>1499999925</v>
      </c>
      <c r="S30" s="85">
        <v>1499999925</v>
      </c>
      <c r="T30" s="85">
        <v>1499999925</v>
      </c>
      <c r="U30" s="85">
        <v>1499999925</v>
      </c>
      <c r="V30" s="85">
        <v>1499999925</v>
      </c>
    </row>
    <row r="31" spans="2:22">
      <c r="B31" s="74" t="s">
        <v>86</v>
      </c>
      <c r="C31" s="76">
        <v>0</v>
      </c>
      <c r="D31" s="76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</row>
    <row r="32" spans="2:22">
      <c r="B32" s="74"/>
      <c r="C32" s="82"/>
      <c r="D32" s="82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2:26" ht="13">
      <c r="B33" s="81" t="s">
        <v>87</v>
      </c>
      <c r="C33" s="236">
        <v>2655933303.950686</v>
      </c>
      <c r="D33" s="236">
        <v>2642751904.6602392</v>
      </c>
      <c r="E33" s="237">
        <v>2563002775.7908974</v>
      </c>
      <c r="F33" s="237">
        <v>2563364658.8555002</v>
      </c>
      <c r="G33" s="237">
        <v>3341871603.7024593</v>
      </c>
      <c r="H33" s="237">
        <v>3274701686.5038381</v>
      </c>
      <c r="I33" s="237">
        <v>3816770313.7971082</v>
      </c>
      <c r="J33" s="237">
        <v>3923792595.0674491</v>
      </c>
      <c r="K33" s="237">
        <v>3833765470</v>
      </c>
      <c r="L33" s="237">
        <v>3938055504</v>
      </c>
      <c r="M33" s="237">
        <v>2273477977.02916</v>
      </c>
      <c r="N33" s="237">
        <v>2378673392.4033918</v>
      </c>
      <c r="O33" s="237">
        <v>2313068874.7133827</v>
      </c>
      <c r="P33" s="237">
        <v>2426245167.1644478</v>
      </c>
      <c r="Q33" s="237">
        <v>2307498653.9211917</v>
      </c>
      <c r="R33" s="237">
        <v>2451534781.8506269</v>
      </c>
      <c r="S33" s="237">
        <v>2333567979.4227076</v>
      </c>
      <c r="T33" s="237">
        <v>2439824360.9106297</v>
      </c>
      <c r="U33" s="237">
        <v>1781898935.0599346</v>
      </c>
      <c r="V33" s="237">
        <v>1767436571.9454708</v>
      </c>
    </row>
    <row r="34" spans="2:26">
      <c r="B34" s="74" t="s">
        <v>88</v>
      </c>
      <c r="C34" s="76">
        <v>254526066.57884502</v>
      </c>
      <c r="D34" s="76">
        <v>241344667.28839827</v>
      </c>
      <c r="E34" s="85">
        <v>167076228.8008976</v>
      </c>
      <c r="F34" s="85">
        <v>167076228.31550026</v>
      </c>
      <c r="G34" s="85">
        <v>232602484.11245942</v>
      </c>
      <c r="H34" s="85">
        <v>164563256.85383797</v>
      </c>
      <c r="I34" s="85">
        <v>232268752.42959547</v>
      </c>
      <c r="J34" s="85">
        <v>162879936.0799365</v>
      </c>
      <c r="K34" s="85">
        <v>255824528</v>
      </c>
      <c r="L34" s="85">
        <v>187243379</v>
      </c>
      <c r="M34" s="85">
        <v>276851069.02916002</v>
      </c>
      <c r="N34" s="85">
        <v>264835066.61986005</v>
      </c>
      <c r="O34" s="85">
        <v>316823142.53338253</v>
      </c>
      <c r="P34" s="85">
        <v>327066299.53338253</v>
      </c>
      <c r="Q34" s="85">
        <v>311643957.92119169</v>
      </c>
      <c r="R34" s="85">
        <v>358755953.10679853</v>
      </c>
      <c r="S34" s="85">
        <v>338111948.30270743</v>
      </c>
      <c r="T34" s="85">
        <v>348237479.17463708</v>
      </c>
      <c r="U34" s="85">
        <v>284054551.0599345</v>
      </c>
      <c r="V34" s="85">
        <v>136009296.0599345</v>
      </c>
    </row>
    <row r="35" spans="2:26">
      <c r="B35" s="74" t="s">
        <v>145</v>
      </c>
      <c r="C35" s="76">
        <v>0</v>
      </c>
      <c r="D35" s="76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-4012567</v>
      </c>
      <c r="M35" s="85">
        <v>0</v>
      </c>
      <c r="N35" s="85">
        <v>-60139235.216468453</v>
      </c>
      <c r="O35" s="85">
        <v>0</v>
      </c>
      <c r="P35" s="85">
        <v>-74894795.663372874</v>
      </c>
      <c r="Q35" s="85">
        <v>0</v>
      </c>
      <c r="R35" s="85">
        <v>-81380792.865207434</v>
      </c>
      <c r="S35" s="85">
        <v>0</v>
      </c>
      <c r="T35" s="85">
        <v>-82645606.983843088</v>
      </c>
      <c r="U35" s="85">
        <v>0</v>
      </c>
      <c r="V35" s="85">
        <v>-45659647.114463806</v>
      </c>
    </row>
    <row r="36" spans="2:26">
      <c r="B36" s="74" t="s">
        <v>89</v>
      </c>
      <c r="C36" s="76">
        <v>2401407237.371841</v>
      </c>
      <c r="D36" s="76">
        <v>2401407237.371841</v>
      </c>
      <c r="E36" s="85">
        <v>2395926546.9899998</v>
      </c>
      <c r="F36" s="85">
        <v>2396288430.54</v>
      </c>
      <c r="G36" s="85">
        <v>3109269119.5900002</v>
      </c>
      <c r="H36" s="85">
        <v>3110138429.6500001</v>
      </c>
      <c r="I36" s="85">
        <v>3584501561.3675127</v>
      </c>
      <c r="J36" s="85">
        <v>3760912658.9875126</v>
      </c>
      <c r="K36" s="85">
        <v>3577940942</v>
      </c>
      <c r="L36" s="85">
        <v>3754824692</v>
      </c>
      <c r="M36" s="85">
        <v>1996626908</v>
      </c>
      <c r="N36" s="85">
        <v>2173977561</v>
      </c>
      <c r="O36" s="85">
        <v>1996245732.1800003</v>
      </c>
      <c r="P36" s="85">
        <v>2174073663.2944384</v>
      </c>
      <c r="Q36" s="85">
        <v>1995854696</v>
      </c>
      <c r="R36" s="85">
        <v>2174159621.609036</v>
      </c>
      <c r="S36" s="85">
        <v>1995456031.1199999</v>
      </c>
      <c r="T36" s="85">
        <v>2174232488.7198358</v>
      </c>
      <c r="U36" s="85">
        <v>1497844384</v>
      </c>
      <c r="V36" s="85">
        <v>1677086923</v>
      </c>
    </row>
    <row r="37" spans="2:26">
      <c r="B37" s="74" t="s">
        <v>90</v>
      </c>
      <c r="C37" s="76">
        <v>0</v>
      </c>
      <c r="D37" s="76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X37" s="244"/>
      <c r="Y37" s="244"/>
      <c r="Z37" s="244"/>
    </row>
    <row r="38" spans="2:26">
      <c r="B38" s="74" t="s">
        <v>91</v>
      </c>
      <c r="C38" s="76">
        <v>0</v>
      </c>
      <c r="D38" s="76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X38" s="245"/>
      <c r="Y38" s="245"/>
      <c r="Z38" s="245"/>
    </row>
    <row r="39" spans="2:26" ht="13">
      <c r="B39" s="79"/>
      <c r="C39" s="146"/>
      <c r="D39" s="146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X39" s="135"/>
      <c r="Y39" s="135"/>
      <c r="Z39" s="135"/>
    </row>
    <row r="40" spans="2:26" ht="13">
      <c r="B40" s="73" t="s">
        <v>92</v>
      </c>
      <c r="C40" s="234">
        <v>124788576590</v>
      </c>
      <c r="D40" s="234">
        <v>123005280641</v>
      </c>
      <c r="E40" s="235">
        <v>119944941325</v>
      </c>
      <c r="F40" s="235">
        <v>119949945727.60048</v>
      </c>
      <c r="G40" s="235">
        <v>116817494714</v>
      </c>
      <c r="H40" s="235">
        <v>116822427935.24182</v>
      </c>
      <c r="I40" s="235">
        <v>115634935651</v>
      </c>
      <c r="J40" s="235">
        <v>115639527927.32474</v>
      </c>
      <c r="K40" s="235">
        <v>114100996213</v>
      </c>
      <c r="L40" s="235">
        <v>114101100355.94162</v>
      </c>
      <c r="M40" s="235">
        <v>113038084422</v>
      </c>
      <c r="N40" s="235">
        <v>113029408818.19849</v>
      </c>
      <c r="O40" s="235">
        <v>115254831567</v>
      </c>
      <c r="P40" s="235">
        <v>115221644836.26033</v>
      </c>
      <c r="Q40" s="235">
        <v>108944846544</v>
      </c>
      <c r="R40" s="235">
        <v>108908795605.93132</v>
      </c>
      <c r="S40" s="235">
        <v>107685547453</v>
      </c>
      <c r="T40" s="235">
        <v>107648582752.46475</v>
      </c>
      <c r="U40" s="235">
        <v>109981105834</v>
      </c>
      <c r="V40" s="235">
        <v>109966141491.96979</v>
      </c>
    </row>
    <row r="41" spans="2:26">
      <c r="B41" s="74" t="s">
        <v>2</v>
      </c>
      <c r="C41" s="76">
        <v>117877519569</v>
      </c>
      <c r="D41" s="76">
        <v>116094107569</v>
      </c>
      <c r="E41" s="85">
        <v>110082419312</v>
      </c>
      <c r="F41" s="85">
        <v>110087423714.60048</v>
      </c>
      <c r="G41" s="85">
        <v>107029310530</v>
      </c>
      <c r="H41" s="85">
        <v>107034243751.24182</v>
      </c>
      <c r="I41" s="85">
        <v>105869871989</v>
      </c>
      <c r="J41" s="85">
        <v>105874464265.32474</v>
      </c>
      <c r="K41" s="85">
        <v>104284767412</v>
      </c>
      <c r="L41" s="85">
        <v>104284871554.94162</v>
      </c>
      <c r="M41" s="85">
        <v>103200702094</v>
      </c>
      <c r="N41" s="85">
        <v>103192026490.19849</v>
      </c>
      <c r="O41" s="85">
        <v>105658268073</v>
      </c>
      <c r="P41" s="85">
        <v>105625081342.26033</v>
      </c>
      <c r="Q41" s="85">
        <v>99271948773</v>
      </c>
      <c r="R41" s="85">
        <v>99235897834.93132</v>
      </c>
      <c r="S41" s="85">
        <v>97999079433</v>
      </c>
      <c r="T41" s="85">
        <v>97962114732.464752</v>
      </c>
      <c r="U41" s="85">
        <v>100299978232</v>
      </c>
      <c r="V41" s="85">
        <v>100285013889.96979</v>
      </c>
    </row>
    <row r="42" spans="2:26">
      <c r="B42" s="77" t="s">
        <v>3</v>
      </c>
      <c r="C42" s="76">
        <v>6171268760</v>
      </c>
      <c r="D42" s="76">
        <v>6171268760</v>
      </c>
      <c r="E42" s="85">
        <v>9133477765</v>
      </c>
      <c r="F42" s="85">
        <v>9133477765</v>
      </c>
      <c r="G42" s="85">
        <v>9133477765</v>
      </c>
      <c r="H42" s="85">
        <v>9133477765</v>
      </c>
      <c r="I42" s="85">
        <v>9133477765</v>
      </c>
      <c r="J42" s="85">
        <v>9133477765</v>
      </c>
      <c r="K42" s="85">
        <v>9133477765</v>
      </c>
      <c r="L42" s="85">
        <v>9133477765</v>
      </c>
      <c r="M42" s="85">
        <v>9133477765</v>
      </c>
      <c r="N42" s="85">
        <v>9133477765</v>
      </c>
      <c r="O42" s="85">
        <v>9133477765</v>
      </c>
      <c r="P42" s="85">
        <v>9133477765</v>
      </c>
      <c r="Q42" s="85">
        <v>9133477765</v>
      </c>
      <c r="R42" s="85">
        <v>9133477765</v>
      </c>
      <c r="S42" s="85">
        <v>9133477765</v>
      </c>
      <c r="T42" s="85">
        <v>9133477765</v>
      </c>
      <c r="U42" s="85">
        <v>9133477765</v>
      </c>
      <c r="V42" s="85">
        <v>9133477765</v>
      </c>
    </row>
    <row r="43" spans="2:26">
      <c r="B43" s="74" t="s">
        <v>93</v>
      </c>
      <c r="C43" s="76">
        <v>740019399</v>
      </c>
      <c r="D43" s="76">
        <v>740019399</v>
      </c>
      <c r="E43" s="85">
        <v>734397348</v>
      </c>
      <c r="F43" s="85">
        <v>734397348</v>
      </c>
      <c r="G43" s="85">
        <v>678879486</v>
      </c>
      <c r="H43" s="85">
        <v>678879486</v>
      </c>
      <c r="I43" s="85">
        <v>665206932</v>
      </c>
      <c r="J43" s="85">
        <v>665206932</v>
      </c>
      <c r="K43" s="85">
        <v>746204210</v>
      </c>
      <c r="L43" s="85">
        <v>746204210</v>
      </c>
      <c r="M43" s="85">
        <v>710209577</v>
      </c>
      <c r="N43" s="85">
        <v>710209577</v>
      </c>
      <c r="O43" s="85">
        <v>490601582</v>
      </c>
      <c r="P43" s="85">
        <v>490601582</v>
      </c>
      <c r="Q43" s="85">
        <v>554110822</v>
      </c>
      <c r="R43" s="85">
        <v>554110822</v>
      </c>
      <c r="S43" s="85">
        <v>616941147</v>
      </c>
      <c r="T43" s="85">
        <v>616941147</v>
      </c>
      <c r="U43" s="85">
        <v>561763464</v>
      </c>
      <c r="V43" s="85">
        <v>561763464</v>
      </c>
    </row>
    <row r="44" spans="2:26">
      <c r="B44" s="74" t="s">
        <v>94</v>
      </c>
      <c r="C44" s="76">
        <v>-231138</v>
      </c>
      <c r="D44" s="76">
        <v>-115087</v>
      </c>
      <c r="E44" s="85">
        <v>-5353100</v>
      </c>
      <c r="F44" s="85">
        <v>-5353100</v>
      </c>
      <c r="G44" s="85">
        <v>-24173067</v>
      </c>
      <c r="H44" s="85">
        <v>-24173067</v>
      </c>
      <c r="I44" s="85">
        <v>-33621035</v>
      </c>
      <c r="J44" s="85">
        <v>-33621035</v>
      </c>
      <c r="K44" s="85">
        <v>-63453174</v>
      </c>
      <c r="L44" s="85">
        <v>-63453174</v>
      </c>
      <c r="M44" s="85">
        <v>-6305014</v>
      </c>
      <c r="N44" s="85">
        <v>-6305014</v>
      </c>
      <c r="O44" s="85">
        <v>-27515853</v>
      </c>
      <c r="P44" s="85">
        <v>-27515853</v>
      </c>
      <c r="Q44" s="85">
        <v>-14690816</v>
      </c>
      <c r="R44" s="85">
        <v>-14690816</v>
      </c>
      <c r="S44" s="85">
        <v>-63950892</v>
      </c>
      <c r="T44" s="85">
        <v>-63950892</v>
      </c>
      <c r="U44" s="85">
        <v>-14113627</v>
      </c>
      <c r="V44" s="85">
        <v>-14113627</v>
      </c>
    </row>
    <row r="45" spans="2:26">
      <c r="B45" s="83"/>
      <c r="C45" s="147"/>
      <c r="D45" s="147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</row>
    <row r="46" spans="2:26" ht="13">
      <c r="B46" s="73" t="s">
        <v>95</v>
      </c>
      <c r="C46" s="148"/>
      <c r="D46" s="148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6" ht="13">
      <c r="B47" s="113" t="s">
        <v>96</v>
      </c>
      <c r="C47" s="114">
        <v>0.14461991016002892</v>
      </c>
      <c r="D47" s="114">
        <v>0.14582064353870566</v>
      </c>
      <c r="E47" s="115">
        <v>0.14962637912880777</v>
      </c>
      <c r="F47" s="115">
        <v>0.13856619828430053</v>
      </c>
      <c r="G47" s="115">
        <v>0.15187440495507265</v>
      </c>
      <c r="H47" s="115">
        <v>0.14539332724894002</v>
      </c>
      <c r="I47" s="115">
        <v>0.15068779503504087</v>
      </c>
      <c r="J47" s="115">
        <v>0.14699869780489827</v>
      </c>
      <c r="K47" s="115">
        <v>0.14928030969195291</v>
      </c>
      <c r="L47" s="115">
        <v>0.15087846658641318</v>
      </c>
      <c r="M47" s="115">
        <v>0.15248065580975226</v>
      </c>
      <c r="N47" s="115">
        <v>0.13836134236578748</v>
      </c>
      <c r="O47" s="115">
        <v>0.145987988459094</v>
      </c>
      <c r="P47" s="115">
        <v>0.13533357294711434</v>
      </c>
      <c r="Q47" s="115">
        <v>0.16489632358469763</v>
      </c>
      <c r="R47" s="115">
        <v>0.15662287014506218</v>
      </c>
      <c r="S47" s="115">
        <v>0.16074196018948814</v>
      </c>
      <c r="T47" s="115">
        <v>0.15836783648353089</v>
      </c>
      <c r="U47" s="115">
        <v>0.15291604985219004</v>
      </c>
      <c r="V47" s="115">
        <v>0.14072049812362802</v>
      </c>
    </row>
    <row r="48" spans="2:26" ht="13">
      <c r="B48" s="116" t="s">
        <v>97</v>
      </c>
      <c r="C48" s="114">
        <v>0.15955717411267642</v>
      </c>
      <c r="D48" s="114">
        <v>0.16097446374127258</v>
      </c>
      <c r="E48" s="115">
        <v>0.16516684199626083</v>
      </c>
      <c r="F48" s="115">
        <v>0.15410601279187053</v>
      </c>
      <c r="G48" s="115">
        <v>0.16783091824414431</v>
      </c>
      <c r="H48" s="115">
        <v>0.16134916672039212</v>
      </c>
      <c r="I48" s="115">
        <v>0.16582511044207315</v>
      </c>
      <c r="J48" s="115">
        <v>0.162135411940658</v>
      </c>
      <c r="K48" s="115">
        <v>0.16461759832730502</v>
      </c>
      <c r="L48" s="115">
        <v>0.16621574122303656</v>
      </c>
      <c r="M48" s="115">
        <v>0.16796216274122858</v>
      </c>
      <c r="N48" s="115">
        <v>0.15384403758464665</v>
      </c>
      <c r="O48" s="115">
        <v>0.16117173293823708</v>
      </c>
      <c r="P48" s="115">
        <v>0.15052169072643348</v>
      </c>
      <c r="Q48" s="115">
        <v>0.17866475754540076</v>
      </c>
      <c r="R48" s="115">
        <v>0.17039586172627022</v>
      </c>
      <c r="S48" s="115">
        <v>0.1746714053237545</v>
      </c>
      <c r="T48" s="115">
        <v>0.17230206475339316</v>
      </c>
      <c r="U48" s="115">
        <v>0.16655475546098819</v>
      </c>
      <c r="V48" s="115">
        <v>0.15436105970602687</v>
      </c>
    </row>
    <row r="49" spans="2:22" ht="13">
      <c r="B49" s="116" t="s">
        <v>98</v>
      </c>
      <c r="C49" s="117">
        <v>0.18084063912628026</v>
      </c>
      <c r="D49" s="117">
        <v>0.18245932919492175</v>
      </c>
      <c r="E49" s="118">
        <v>0.18653500264962466</v>
      </c>
      <c r="F49" s="118">
        <v>0.17547629890001729</v>
      </c>
      <c r="G49" s="118">
        <v>0.19643854770824334</v>
      </c>
      <c r="H49" s="118">
        <v>0.18938061362987688</v>
      </c>
      <c r="I49" s="118">
        <v>0.19883977270774592</v>
      </c>
      <c r="J49" s="118">
        <v>0.19602936356159315</v>
      </c>
      <c r="K49" s="118">
        <v>0.19821735290651354</v>
      </c>
      <c r="L49" s="118">
        <v>0.20072947940536015</v>
      </c>
      <c r="M49" s="118">
        <v>0.188074658354138</v>
      </c>
      <c r="N49" s="118">
        <v>0.17488876760026018</v>
      </c>
      <c r="O49" s="118">
        <v>0.18124090351672817</v>
      </c>
      <c r="P49" s="118">
        <v>0.17157889027094916</v>
      </c>
      <c r="Q49" s="118">
        <v>0.19984518715837243</v>
      </c>
      <c r="R49" s="118">
        <v>0.19290584145941414</v>
      </c>
      <c r="S49" s="118">
        <v>0.19634161116489773</v>
      </c>
      <c r="T49" s="118">
        <v>0.19496677894216186</v>
      </c>
      <c r="U49" s="118">
        <v>0.18275661960435702</v>
      </c>
      <c r="V49" s="118">
        <v>0.17043361211139191</v>
      </c>
    </row>
    <row r="50" spans="2:22">
      <c r="B50" s="91"/>
      <c r="C50" s="149"/>
      <c r="D50" s="149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</row>
    <row r="52" spans="2:22" ht="17" customHeight="1">
      <c r="B52" s="138"/>
      <c r="C52" s="300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</row>
    <row r="53" spans="2:22" ht="13">
      <c r="B53" s="138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7"/>
  <sheetViews>
    <sheetView showGridLines="0" zoomScaleNormal="100" workbookViewId="0"/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customWidth="1"/>
    <col min="8" max="8" width="11" style="247" bestFit="1" customWidth="1"/>
    <col min="9" max="9" width="1.6328125" style="247" customWidth="1"/>
    <col min="10" max="10" width="11.08984375" style="247" customWidth="1"/>
    <col min="11" max="12" width="11.6328125" customWidth="1"/>
    <col min="13" max="14" width="11.08984375" customWidth="1"/>
    <col min="15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46"/>
      <c r="B1" s="246"/>
    </row>
    <row r="2" spans="1:19" ht="15.5">
      <c r="A2" s="246"/>
      <c r="B2" s="246"/>
    </row>
    <row r="3" spans="1:19" ht="15.5">
      <c r="A3" s="246"/>
      <c r="B3" s="246"/>
    </row>
    <row r="4" spans="1:19">
      <c r="A4" s="248"/>
    </row>
    <row r="5" spans="1:19" ht="15.5">
      <c r="A5" s="25" t="s">
        <v>236</v>
      </c>
      <c r="B5" s="25"/>
      <c r="C5" s="25"/>
      <c r="D5" s="25"/>
      <c r="E5" s="25"/>
      <c r="F5" s="25"/>
      <c r="G5" s="25"/>
      <c r="H5" s="25"/>
    </row>
    <row r="6" spans="1:19" ht="18.75" customHeight="1">
      <c r="A6" s="248"/>
    </row>
    <row r="7" spans="1:19" ht="19.5" customHeight="1">
      <c r="A7" s="248"/>
      <c r="C7" s="249" t="s">
        <v>237</v>
      </c>
      <c r="D7" s="249"/>
      <c r="E7" s="249"/>
      <c r="F7" s="249"/>
      <c r="G7" s="249"/>
      <c r="H7" s="249"/>
      <c r="I7" s="250"/>
      <c r="J7" s="249" t="s">
        <v>238</v>
      </c>
      <c r="K7" s="249"/>
      <c r="L7" s="249"/>
      <c r="M7" s="249"/>
      <c r="N7" s="249"/>
      <c r="O7" s="249"/>
      <c r="P7" s="250"/>
      <c r="Q7" s="249" t="s">
        <v>239</v>
      </c>
      <c r="R7" s="249"/>
      <c r="S7" s="249"/>
    </row>
    <row r="8" spans="1:19" ht="5.15" customHeight="1">
      <c r="A8" s="248"/>
      <c r="C8" s="251"/>
      <c r="D8" s="251"/>
      <c r="I8"/>
      <c r="J8"/>
      <c r="Q8" s="252"/>
      <c r="R8" s="252"/>
      <c r="S8" s="252"/>
    </row>
    <row r="9" spans="1:19" ht="51" customHeight="1">
      <c r="A9" s="253"/>
      <c r="C9" s="254" t="s">
        <v>240</v>
      </c>
      <c r="D9" s="255" t="s">
        <v>241</v>
      </c>
      <c r="E9" s="254" t="s">
        <v>242</v>
      </c>
      <c r="F9" s="255" t="s">
        <v>243</v>
      </c>
      <c r="G9" s="255" t="s">
        <v>244</v>
      </c>
      <c r="H9" s="255" t="s">
        <v>245</v>
      </c>
      <c r="I9" s="102"/>
      <c r="J9" s="255" t="s">
        <v>246</v>
      </c>
      <c r="K9" s="255" t="s">
        <v>247</v>
      </c>
      <c r="L9" s="255" t="s">
        <v>248</v>
      </c>
      <c r="M9" s="255" t="s">
        <v>249</v>
      </c>
      <c r="N9" s="255" t="s">
        <v>244</v>
      </c>
      <c r="O9" s="255" t="s">
        <v>245</v>
      </c>
      <c r="Q9" s="254" t="s">
        <v>240</v>
      </c>
      <c r="R9" s="254" t="s">
        <v>250</v>
      </c>
      <c r="S9" s="254" t="s">
        <v>251</v>
      </c>
    </row>
    <row r="10" spans="1:19" ht="12.5" hidden="1">
      <c r="A10" s="256" t="s">
        <v>252</v>
      </c>
      <c r="C10" s="257">
        <v>357938193</v>
      </c>
      <c r="D10" s="257">
        <v>0</v>
      </c>
      <c r="E10" s="257">
        <v>-18171795</v>
      </c>
      <c r="F10" s="258">
        <v>339766398</v>
      </c>
      <c r="G10" s="259">
        <v>339749420.5</v>
      </c>
      <c r="H10" s="259">
        <v>339736510.5</v>
      </c>
      <c r="I10"/>
      <c r="J10" s="258">
        <v>339766398</v>
      </c>
      <c r="K10" s="258">
        <v>0</v>
      </c>
      <c r="L10" s="258">
        <v>0</v>
      </c>
      <c r="M10" s="258">
        <v>339766398</v>
      </c>
      <c r="N10" s="259">
        <v>339749420.5</v>
      </c>
      <c r="O10" s="259">
        <v>339740796.875</v>
      </c>
      <c r="Q10" s="259">
        <v>357938193</v>
      </c>
      <c r="R10" s="259">
        <v>-13380645</v>
      </c>
      <c r="S10" s="259">
        <v>344557548</v>
      </c>
    </row>
    <row r="11" spans="1:19" ht="12.5" hidden="1">
      <c r="A11" s="260" t="s">
        <v>253</v>
      </c>
      <c r="C11" s="261">
        <v>357938193</v>
      </c>
      <c r="D11" s="261">
        <v>0</v>
      </c>
      <c r="E11" s="262">
        <v>-18169054</v>
      </c>
      <c r="F11" s="11">
        <f t="shared" ref="F11:F14" si="0">SUM(C11:E11)</f>
        <v>339769139</v>
      </c>
      <c r="G11" s="87">
        <f t="shared" ref="G11:G34" si="1">+(F11+F10)/2</f>
        <v>339767768.5</v>
      </c>
      <c r="H11" s="87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7">
        <f t="shared" ref="N11:N38" si="4">+(M11+M10)/2</f>
        <v>339767768.5</v>
      </c>
      <c r="O11" s="87">
        <f>+N11</f>
        <v>339767768.5</v>
      </c>
      <c r="Q11" s="87">
        <f t="shared" ref="Q11:Q38" si="5">+C11</f>
        <v>357938193</v>
      </c>
      <c r="R11" s="87">
        <v>-13360577</v>
      </c>
      <c r="S11" s="87">
        <f t="shared" ref="S11:S38" si="6">+Q11+R11</f>
        <v>344577616</v>
      </c>
    </row>
    <row r="12" spans="1:19" ht="12.5" hidden="1">
      <c r="A12" s="260" t="s">
        <v>254</v>
      </c>
      <c r="C12" s="263">
        <v>357938193</v>
      </c>
      <c r="D12" s="261">
        <v>0</v>
      </c>
      <c r="E12" s="262">
        <v>-18169054</v>
      </c>
      <c r="F12" s="11">
        <f t="shared" si="0"/>
        <v>339769139</v>
      </c>
      <c r="G12" s="87">
        <f t="shared" si="1"/>
        <v>339769139</v>
      </c>
      <c r="H12" s="87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7">
        <f t="shared" si="4"/>
        <v>339769139</v>
      </c>
      <c r="O12" s="87">
        <f>+(N12+N11)/2</f>
        <v>339768453.75</v>
      </c>
      <c r="Q12" s="87">
        <f t="shared" si="5"/>
        <v>357938193</v>
      </c>
      <c r="R12" s="87">
        <v>-13360577</v>
      </c>
      <c r="S12" s="87">
        <f t="shared" si="6"/>
        <v>344577616</v>
      </c>
    </row>
    <row r="13" spans="1:19" ht="12.5" hidden="1">
      <c r="A13" s="260" t="s">
        <v>255</v>
      </c>
      <c r="C13" s="263">
        <v>357938193</v>
      </c>
      <c r="D13" s="261">
        <v>0</v>
      </c>
      <c r="E13" s="261">
        <v>-18169054</v>
      </c>
      <c r="F13" s="11">
        <f t="shared" si="0"/>
        <v>339769139</v>
      </c>
      <c r="G13" s="87">
        <f t="shared" si="1"/>
        <v>339769139</v>
      </c>
      <c r="H13" s="87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7">
        <f t="shared" si="4"/>
        <v>339769139</v>
      </c>
      <c r="O13" s="87">
        <f>+(N13+N12+N11)/3</f>
        <v>339768682.16666669</v>
      </c>
      <c r="Q13" s="87">
        <f t="shared" si="5"/>
        <v>357938193</v>
      </c>
      <c r="R13" s="87">
        <v>-13360577</v>
      </c>
      <c r="S13" s="87">
        <f t="shared" si="6"/>
        <v>344577616</v>
      </c>
    </row>
    <row r="14" spans="1:19" ht="12.5" hidden="1">
      <c r="A14" s="256" t="s">
        <v>256</v>
      </c>
      <c r="C14" s="257">
        <v>357980313</v>
      </c>
      <c r="D14" s="257">
        <v>0</v>
      </c>
      <c r="E14" s="257">
        <v>-18169054</v>
      </c>
      <c r="F14" s="258">
        <f t="shared" si="0"/>
        <v>339811259</v>
      </c>
      <c r="G14" s="259">
        <f t="shared" si="1"/>
        <v>339790199</v>
      </c>
      <c r="H14" s="259">
        <f>+(G14+G13+G12+G11)/4</f>
        <v>339774061.375</v>
      </c>
      <c r="I14"/>
      <c r="J14" s="258">
        <f t="shared" si="2"/>
        <v>339811259</v>
      </c>
      <c r="K14" s="258">
        <v>0</v>
      </c>
      <c r="L14" s="258">
        <v>0</v>
      </c>
      <c r="M14" s="258">
        <f t="shared" si="3"/>
        <v>339811259</v>
      </c>
      <c r="N14" s="259">
        <f t="shared" si="4"/>
        <v>339790199</v>
      </c>
      <c r="O14" s="259">
        <f>+(N14+N13+N12+N11)/4</f>
        <v>339774061.375</v>
      </c>
      <c r="Q14" s="259">
        <f t="shared" si="5"/>
        <v>357980313</v>
      </c>
      <c r="R14" s="259">
        <v>-13360577</v>
      </c>
      <c r="S14" s="259">
        <f t="shared" si="6"/>
        <v>344619736</v>
      </c>
    </row>
    <row r="15" spans="1:19" ht="12.5" hidden="1">
      <c r="A15" s="264" t="s">
        <v>257</v>
      </c>
      <c r="C15" s="261">
        <v>357980313</v>
      </c>
      <c r="D15" s="261">
        <v>0</v>
      </c>
      <c r="E15" s="262">
        <v>-18169054</v>
      </c>
      <c r="F15" s="11">
        <f t="shared" ref="F15:F18" si="7">SUM(C15:E15)</f>
        <v>339811259</v>
      </c>
      <c r="G15" s="87">
        <f t="shared" si="1"/>
        <v>339811259</v>
      </c>
      <c r="H15" s="87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7">
        <f t="shared" si="4"/>
        <v>339811259</v>
      </c>
      <c r="O15" s="87">
        <f>+N15</f>
        <v>339811259</v>
      </c>
      <c r="Q15" s="87">
        <f t="shared" si="5"/>
        <v>357980313</v>
      </c>
      <c r="R15" s="87">
        <v>-13360577</v>
      </c>
      <c r="S15" s="87">
        <f t="shared" si="6"/>
        <v>344619736</v>
      </c>
    </row>
    <row r="16" spans="1:19" ht="12.5" hidden="1">
      <c r="A16" s="264" t="s">
        <v>258</v>
      </c>
      <c r="C16" s="263">
        <v>357980313</v>
      </c>
      <c r="D16" s="261">
        <v>0</v>
      </c>
      <c r="E16" s="262">
        <v>-18169054</v>
      </c>
      <c r="F16" s="11">
        <f t="shared" si="7"/>
        <v>339811259</v>
      </c>
      <c r="G16" s="87">
        <f t="shared" si="1"/>
        <v>339811259</v>
      </c>
      <c r="H16" s="87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7">
        <f t="shared" si="4"/>
        <v>339811259</v>
      </c>
      <c r="O16" s="87">
        <f>+(N16+N15)/2</f>
        <v>339811259</v>
      </c>
      <c r="Q16" s="87">
        <f t="shared" si="5"/>
        <v>357980313</v>
      </c>
      <c r="R16" s="87">
        <v>-13360577</v>
      </c>
      <c r="S16" s="87">
        <f t="shared" si="6"/>
        <v>344619736</v>
      </c>
    </row>
    <row r="17" spans="1:19" ht="12.5" hidden="1">
      <c r="A17" s="264" t="s">
        <v>259</v>
      </c>
      <c r="C17" s="263">
        <v>357980313</v>
      </c>
      <c r="D17" s="261">
        <v>0</v>
      </c>
      <c r="E17" s="262">
        <v>-18167854</v>
      </c>
      <c r="F17" s="11">
        <f t="shared" si="7"/>
        <v>339812459</v>
      </c>
      <c r="G17" s="87">
        <f t="shared" si="1"/>
        <v>339811859</v>
      </c>
      <c r="H17" s="87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7">
        <f t="shared" si="4"/>
        <v>339811859</v>
      </c>
      <c r="O17" s="87">
        <f>+(N17+N16+N15)/3</f>
        <v>339811459</v>
      </c>
      <c r="Q17" s="87">
        <f t="shared" si="5"/>
        <v>357980313</v>
      </c>
      <c r="R17" s="87">
        <v>-13360577</v>
      </c>
      <c r="S17" s="87">
        <f t="shared" si="6"/>
        <v>344619736</v>
      </c>
    </row>
    <row r="18" spans="1:19" ht="12.5" hidden="1">
      <c r="A18" s="265" t="s">
        <v>260</v>
      </c>
      <c r="C18" s="257">
        <v>416967355</v>
      </c>
      <c r="D18" s="257">
        <v>0</v>
      </c>
      <c r="E18" s="257">
        <v>-302</v>
      </c>
      <c r="F18" s="258">
        <f t="shared" si="7"/>
        <v>416967053</v>
      </c>
      <c r="G18" s="259">
        <f t="shared" si="1"/>
        <v>378389756</v>
      </c>
      <c r="H18" s="259">
        <f>+(G18+G17+G16+G15)/4</f>
        <v>349456033.25</v>
      </c>
      <c r="I18"/>
      <c r="J18" s="258">
        <f t="shared" si="2"/>
        <v>416967053</v>
      </c>
      <c r="K18" s="258">
        <v>0</v>
      </c>
      <c r="L18" s="258">
        <v>0</v>
      </c>
      <c r="M18" s="258">
        <f t="shared" si="3"/>
        <v>416967053</v>
      </c>
      <c r="N18" s="259">
        <f t="shared" si="4"/>
        <v>378389756</v>
      </c>
      <c r="O18" s="259">
        <f>+(N18+N17+N16+N15)/4</f>
        <v>349456033.25</v>
      </c>
      <c r="Q18" s="259">
        <f t="shared" si="5"/>
        <v>416967355</v>
      </c>
      <c r="R18" s="259">
        <v>0</v>
      </c>
      <c r="S18" s="259">
        <f t="shared" si="6"/>
        <v>416967355</v>
      </c>
    </row>
    <row r="19" spans="1:19" ht="12.5" hidden="1">
      <c r="A19" s="264" t="s">
        <v>261</v>
      </c>
      <c r="C19" s="261">
        <v>416967355</v>
      </c>
      <c r="D19" s="261">
        <v>0</v>
      </c>
      <c r="E19" s="262">
        <v>-302</v>
      </c>
      <c r="F19" s="11">
        <f t="shared" ref="F19:F22" si="8">SUM(C19:E19)</f>
        <v>416967053</v>
      </c>
      <c r="G19" s="87">
        <f t="shared" si="1"/>
        <v>416967053</v>
      </c>
      <c r="H19" s="87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7">
        <f t="shared" si="4"/>
        <v>416967053</v>
      </c>
      <c r="O19" s="87">
        <f>+N19</f>
        <v>416967053</v>
      </c>
      <c r="Q19" s="87">
        <f t="shared" si="5"/>
        <v>416967355</v>
      </c>
      <c r="R19" s="87">
        <v>0</v>
      </c>
      <c r="S19" s="87">
        <f t="shared" si="6"/>
        <v>416967355</v>
      </c>
    </row>
    <row r="20" spans="1:19" ht="12.5" hidden="1">
      <c r="A20" s="264" t="s">
        <v>262</v>
      </c>
      <c r="C20" s="263">
        <v>416967355</v>
      </c>
      <c r="D20" s="261">
        <v>0</v>
      </c>
      <c r="E20" s="262">
        <v>-302</v>
      </c>
      <c r="F20" s="11">
        <f t="shared" si="8"/>
        <v>416967053</v>
      </c>
      <c r="G20" s="87">
        <f t="shared" si="1"/>
        <v>416967053</v>
      </c>
      <c r="H20" s="87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7">
        <f t="shared" si="4"/>
        <v>416967053</v>
      </c>
      <c r="O20" s="87">
        <f>+(N20+N19)/2</f>
        <v>416967053</v>
      </c>
      <c r="Q20" s="87">
        <f t="shared" si="5"/>
        <v>416967355</v>
      </c>
      <c r="R20" s="87">
        <v>0</v>
      </c>
      <c r="S20" s="87">
        <f t="shared" si="6"/>
        <v>416967355</v>
      </c>
    </row>
    <row r="21" spans="1:19" ht="12.5" hidden="1">
      <c r="A21" s="264" t="s">
        <v>263</v>
      </c>
      <c r="C21" s="263">
        <v>416967355</v>
      </c>
      <c r="D21" s="261">
        <v>0</v>
      </c>
      <c r="E21" s="262">
        <v>-2</v>
      </c>
      <c r="F21" s="11">
        <f t="shared" si="8"/>
        <v>416967353</v>
      </c>
      <c r="G21" s="87">
        <f t="shared" si="1"/>
        <v>416967203</v>
      </c>
      <c r="H21" s="87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7">
        <f t="shared" si="4"/>
        <v>416967203</v>
      </c>
      <c r="O21" s="87">
        <f>+(N21+N20+N19)/3</f>
        <v>416967103</v>
      </c>
      <c r="Q21" s="87">
        <f t="shared" si="5"/>
        <v>416967355</v>
      </c>
      <c r="R21" s="87">
        <v>0</v>
      </c>
      <c r="S21" s="87">
        <f t="shared" si="6"/>
        <v>416967355</v>
      </c>
    </row>
    <row r="22" spans="1:19" ht="12.5" hidden="1">
      <c r="A22" s="265" t="s">
        <v>264</v>
      </c>
      <c r="C22" s="257">
        <v>417364358</v>
      </c>
      <c r="D22" s="257">
        <v>0</v>
      </c>
      <c r="E22" s="257">
        <v>-802</v>
      </c>
      <c r="F22" s="258">
        <f t="shared" si="8"/>
        <v>417363556</v>
      </c>
      <c r="G22" s="259">
        <f t="shared" si="1"/>
        <v>417165454.5</v>
      </c>
      <c r="H22" s="259">
        <f>+(G22+G21+G20+G19)/4</f>
        <v>417016690.875</v>
      </c>
      <c r="I22"/>
      <c r="J22" s="258">
        <f>+F22</f>
        <v>417363556</v>
      </c>
      <c r="K22" s="258">
        <v>800</v>
      </c>
      <c r="L22" s="258">
        <v>0</v>
      </c>
      <c r="M22" s="258">
        <f t="shared" si="3"/>
        <v>417364356</v>
      </c>
      <c r="N22" s="259">
        <f t="shared" si="4"/>
        <v>417165854.5</v>
      </c>
      <c r="O22" s="259">
        <f>+(N22+N21+N20+N19)/4</f>
        <v>417016790.875</v>
      </c>
      <c r="Q22" s="259">
        <f t="shared" si="5"/>
        <v>417364358</v>
      </c>
      <c r="R22" s="259">
        <v>0</v>
      </c>
      <c r="S22" s="259">
        <f t="shared" si="6"/>
        <v>417364358</v>
      </c>
    </row>
    <row r="23" spans="1:19" ht="12.5" hidden="1">
      <c r="A23" s="264" t="s">
        <v>265</v>
      </c>
      <c r="C23" s="261">
        <v>417364358</v>
      </c>
      <c r="D23" s="261">
        <v>0</v>
      </c>
      <c r="E23" s="262">
        <v>-2</v>
      </c>
      <c r="F23" s="11">
        <f t="shared" ref="F23:F26" si="9">SUM(C23:E23)</f>
        <v>417364356</v>
      </c>
      <c r="G23" s="87">
        <f t="shared" si="1"/>
        <v>417363956</v>
      </c>
      <c r="H23" s="87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7">
        <f t="shared" si="4"/>
        <v>417364356</v>
      </c>
      <c r="O23" s="87">
        <f>+N23</f>
        <v>417364356</v>
      </c>
      <c r="Q23" s="87">
        <f t="shared" si="5"/>
        <v>417364358</v>
      </c>
      <c r="R23" s="87">
        <v>0</v>
      </c>
      <c r="S23" s="87">
        <f t="shared" si="6"/>
        <v>417364358</v>
      </c>
    </row>
    <row r="24" spans="1:19" ht="12.5" hidden="1">
      <c r="A24" s="264" t="s">
        <v>266</v>
      </c>
      <c r="C24" s="263">
        <v>417364358</v>
      </c>
      <c r="D24" s="261">
        <v>0</v>
      </c>
      <c r="E24" s="262">
        <v>-2</v>
      </c>
      <c r="F24" s="11">
        <f t="shared" si="9"/>
        <v>417364356</v>
      </c>
      <c r="G24" s="87">
        <f t="shared" si="1"/>
        <v>417364356</v>
      </c>
      <c r="H24" s="87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7">
        <f t="shared" si="4"/>
        <v>417364356</v>
      </c>
      <c r="O24" s="87">
        <f>+(N24+N23)/2</f>
        <v>417364356</v>
      </c>
      <c r="Q24" s="87">
        <f t="shared" si="5"/>
        <v>417364358</v>
      </c>
      <c r="R24" s="87">
        <v>0</v>
      </c>
      <c r="S24" s="87">
        <f t="shared" si="6"/>
        <v>417364358</v>
      </c>
    </row>
    <row r="25" spans="1:19" ht="12.5" hidden="1">
      <c r="A25" s="264" t="s">
        <v>267</v>
      </c>
      <c r="C25" s="263">
        <v>417364358</v>
      </c>
      <c r="D25" s="261">
        <v>0</v>
      </c>
      <c r="E25" s="262">
        <f>-2-540</f>
        <v>-542</v>
      </c>
      <c r="F25" s="11">
        <f t="shared" si="9"/>
        <v>417363816</v>
      </c>
      <c r="G25" s="87">
        <f t="shared" si="1"/>
        <v>417364086</v>
      </c>
      <c r="H25" s="87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7">
        <f t="shared" si="4"/>
        <v>417364356</v>
      </c>
      <c r="O25" s="87">
        <f>+(N25+N24+N23)/3</f>
        <v>417364356</v>
      </c>
      <c r="Q25" s="87">
        <f t="shared" si="5"/>
        <v>417364358</v>
      </c>
      <c r="R25" s="87">
        <v>0</v>
      </c>
      <c r="S25" s="87">
        <f t="shared" si="6"/>
        <v>417364358</v>
      </c>
    </row>
    <row r="26" spans="1:19" ht="12.5" hidden="1">
      <c r="A26" s="265" t="s">
        <v>268</v>
      </c>
      <c r="C26" s="257">
        <v>417780658</v>
      </c>
      <c r="D26" s="257">
        <v>0</v>
      </c>
      <c r="E26" s="257">
        <v>-488</v>
      </c>
      <c r="F26" s="258">
        <f t="shared" si="9"/>
        <v>417780170</v>
      </c>
      <c r="G26" s="259">
        <f t="shared" si="1"/>
        <v>417571993</v>
      </c>
      <c r="H26" s="259">
        <f>+(G26+G25+G24+G23)/4</f>
        <v>417416097.75</v>
      </c>
      <c r="I26"/>
      <c r="J26" s="258">
        <f>+F26</f>
        <v>417780170</v>
      </c>
      <c r="K26" s="258">
        <v>486</v>
      </c>
      <c r="L26" s="258">
        <v>0</v>
      </c>
      <c r="M26" s="258">
        <f t="shared" si="3"/>
        <v>417780656</v>
      </c>
      <c r="N26" s="259">
        <f t="shared" si="4"/>
        <v>417572506</v>
      </c>
      <c r="O26" s="259">
        <f>+(N26+N25+N24+N23)/4</f>
        <v>417416393.5</v>
      </c>
      <c r="Q26" s="259">
        <f t="shared" si="5"/>
        <v>417780658</v>
      </c>
      <c r="R26" s="259">
        <v>0</v>
      </c>
      <c r="S26" s="259">
        <f t="shared" si="6"/>
        <v>417780658</v>
      </c>
    </row>
    <row r="27" spans="1:19" ht="12.5" hidden="1">
      <c r="A27" s="264" t="s">
        <v>269</v>
      </c>
      <c r="C27" s="261">
        <v>417780658</v>
      </c>
      <c r="D27" s="261">
        <v>0</v>
      </c>
      <c r="E27" s="262">
        <v>-2</v>
      </c>
      <c r="F27" s="11">
        <f t="shared" ref="F27:F30" si="11">SUM(C27:E27)</f>
        <v>417780656</v>
      </c>
      <c r="G27" s="87">
        <f t="shared" si="1"/>
        <v>417780413</v>
      </c>
      <c r="H27" s="87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7">
        <f t="shared" si="4"/>
        <v>417780656</v>
      </c>
      <c r="O27" s="87">
        <f>+N27</f>
        <v>417780656</v>
      </c>
      <c r="Q27" s="87">
        <f t="shared" si="5"/>
        <v>417780658</v>
      </c>
      <c r="R27" s="87">
        <v>0</v>
      </c>
      <c r="S27" s="87">
        <f t="shared" si="6"/>
        <v>417780658</v>
      </c>
    </row>
    <row r="28" spans="1:19" ht="12.5" hidden="1">
      <c r="A28" s="264" t="s">
        <v>270</v>
      </c>
      <c r="C28" s="263">
        <v>417780658</v>
      </c>
      <c r="D28" s="261">
        <v>0</v>
      </c>
      <c r="E28" s="262">
        <v>-15282</v>
      </c>
      <c r="F28" s="11">
        <f t="shared" si="11"/>
        <v>417765376</v>
      </c>
      <c r="G28" s="87">
        <f t="shared" si="1"/>
        <v>417773016</v>
      </c>
      <c r="H28" s="87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7">
        <f t="shared" si="4"/>
        <v>417780656</v>
      </c>
      <c r="O28" s="87">
        <f>+(N28+N27)/2</f>
        <v>417780656</v>
      </c>
      <c r="Q28" s="87">
        <f t="shared" si="5"/>
        <v>417780658</v>
      </c>
      <c r="R28" s="87">
        <v>0</v>
      </c>
      <c r="S28" s="87">
        <f t="shared" si="6"/>
        <v>417780658</v>
      </c>
    </row>
    <row r="29" spans="1:19" ht="12.5" hidden="1">
      <c r="A29" s="264" t="s">
        <v>271</v>
      </c>
      <c r="C29" s="263">
        <v>417780658</v>
      </c>
      <c r="D29" s="261">
        <v>0</v>
      </c>
      <c r="E29" s="266">
        <v>-2</v>
      </c>
      <c r="F29" s="11">
        <f t="shared" si="11"/>
        <v>417780656</v>
      </c>
      <c r="G29" s="87">
        <f t="shared" si="1"/>
        <v>417773016</v>
      </c>
      <c r="H29" s="87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7">
        <f t="shared" si="4"/>
        <v>417780656</v>
      </c>
      <c r="O29" s="87">
        <f>+(N29+N28+N27)/3</f>
        <v>417780656</v>
      </c>
      <c r="Q29" s="87">
        <f t="shared" si="5"/>
        <v>417780658</v>
      </c>
      <c r="R29" s="87">
        <v>0</v>
      </c>
      <c r="S29" s="87">
        <f t="shared" si="6"/>
        <v>417780658</v>
      </c>
    </row>
    <row r="30" spans="1:19" ht="12.5" hidden="1">
      <c r="A30" s="265" t="s">
        <v>272</v>
      </c>
      <c r="C30" s="257">
        <v>418087058</v>
      </c>
      <c r="D30" s="257">
        <v>0</v>
      </c>
      <c r="E30" s="257">
        <v>-2</v>
      </c>
      <c r="F30" s="258">
        <f t="shared" si="11"/>
        <v>418087056</v>
      </c>
      <c r="G30" s="259">
        <f t="shared" si="1"/>
        <v>417933856</v>
      </c>
      <c r="H30" s="259">
        <f>+(G30+G29+G28+G27)/4</f>
        <v>417815075.25</v>
      </c>
      <c r="I30"/>
      <c r="J30" s="258">
        <f>+F30</f>
        <v>418087056</v>
      </c>
      <c r="K30" s="258">
        <v>0</v>
      </c>
      <c r="L30" s="258">
        <v>0</v>
      </c>
      <c r="M30" s="258">
        <f t="shared" si="3"/>
        <v>418087056</v>
      </c>
      <c r="N30" s="259">
        <f t="shared" si="4"/>
        <v>417933856</v>
      </c>
      <c r="O30" s="259">
        <f>+(N30+N29+N28+N27)/4</f>
        <v>417818956</v>
      </c>
      <c r="Q30" s="259">
        <f t="shared" si="5"/>
        <v>418087058</v>
      </c>
      <c r="R30" s="259">
        <v>0</v>
      </c>
      <c r="S30" s="259">
        <f t="shared" si="6"/>
        <v>418087058</v>
      </c>
    </row>
    <row r="31" spans="1:19" ht="12.5" hidden="1">
      <c r="A31" s="264" t="s">
        <v>273</v>
      </c>
      <c r="C31" s="261">
        <v>418087058</v>
      </c>
      <c r="D31" s="261">
        <v>0</v>
      </c>
      <c r="E31" s="262">
        <v>-2</v>
      </c>
      <c r="F31" s="11">
        <f t="shared" ref="F31:F34" si="13">SUM(C31:E31)</f>
        <v>418087056</v>
      </c>
      <c r="G31" s="87">
        <f t="shared" si="1"/>
        <v>418087056</v>
      </c>
      <c r="H31" s="87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7">
        <f t="shared" si="4"/>
        <v>418087056</v>
      </c>
      <c r="O31" s="87">
        <f>+N31</f>
        <v>418087056</v>
      </c>
      <c r="Q31" s="87">
        <f t="shared" si="5"/>
        <v>418087058</v>
      </c>
      <c r="R31" s="87">
        <v>0</v>
      </c>
      <c r="S31" s="87">
        <f t="shared" si="6"/>
        <v>418087058</v>
      </c>
    </row>
    <row r="32" spans="1:19" ht="12.5" hidden="1">
      <c r="A32" s="264" t="s">
        <v>274</v>
      </c>
      <c r="C32" s="261">
        <v>418087058</v>
      </c>
      <c r="D32" s="261">
        <v>0</v>
      </c>
      <c r="E32" s="262">
        <v>-2</v>
      </c>
      <c r="F32" s="11">
        <f t="shared" si="13"/>
        <v>418087056</v>
      </c>
      <c r="G32" s="87">
        <f t="shared" si="1"/>
        <v>418087056</v>
      </c>
      <c r="H32" s="87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7">
        <f t="shared" si="4"/>
        <v>418087056</v>
      </c>
      <c r="O32" s="87">
        <f>+(N32+N31)/2</f>
        <v>418087056</v>
      </c>
      <c r="Q32" s="87">
        <f t="shared" si="5"/>
        <v>418087058</v>
      </c>
      <c r="R32" s="87">
        <v>0</v>
      </c>
      <c r="S32" s="87">
        <f t="shared" si="6"/>
        <v>418087058</v>
      </c>
    </row>
    <row r="33" spans="1:19" ht="12.5" hidden="1">
      <c r="A33" s="264" t="s">
        <v>275</v>
      </c>
      <c r="C33" s="263">
        <v>418087058</v>
      </c>
      <c r="D33" s="261">
        <v>0</v>
      </c>
      <c r="E33" s="266">
        <v>-2</v>
      </c>
      <c r="F33" s="11">
        <f t="shared" si="13"/>
        <v>418087056</v>
      </c>
      <c r="G33" s="87">
        <f t="shared" si="1"/>
        <v>418087056</v>
      </c>
      <c r="H33" s="87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7">
        <f t="shared" si="4"/>
        <v>418087056</v>
      </c>
      <c r="O33" s="87">
        <f>+(N33+N32+N31)/3</f>
        <v>418087056</v>
      </c>
      <c r="Q33" s="87">
        <f t="shared" si="5"/>
        <v>418087058</v>
      </c>
      <c r="R33" s="87">
        <v>0</v>
      </c>
      <c r="S33" s="87">
        <f t="shared" si="6"/>
        <v>418087058</v>
      </c>
    </row>
    <row r="34" spans="1:19" ht="12.5" hidden="1">
      <c r="A34" s="265" t="s">
        <v>276</v>
      </c>
      <c r="C34" s="257">
        <v>418372082</v>
      </c>
      <c r="D34" s="257">
        <v>0</v>
      </c>
      <c r="E34" s="257">
        <v>-2</v>
      </c>
      <c r="F34" s="258">
        <f t="shared" si="13"/>
        <v>418372080</v>
      </c>
      <c r="G34" s="259">
        <f t="shared" si="1"/>
        <v>418229568</v>
      </c>
      <c r="H34" s="259">
        <f>+(G34+G33+G32+G31)/4</f>
        <v>418122684</v>
      </c>
      <c r="I34"/>
      <c r="J34" s="258">
        <f>+F34</f>
        <v>418372080</v>
      </c>
      <c r="K34" s="258">
        <v>0</v>
      </c>
      <c r="L34" s="258">
        <v>0</v>
      </c>
      <c r="M34" s="258">
        <f t="shared" si="3"/>
        <v>418372080</v>
      </c>
      <c r="N34" s="259">
        <f t="shared" si="4"/>
        <v>418229568</v>
      </c>
      <c r="O34" s="259">
        <f>+(N34+N33+N32+N31)/4</f>
        <v>418122684</v>
      </c>
      <c r="Q34" s="259">
        <f t="shared" si="5"/>
        <v>418372082</v>
      </c>
      <c r="R34" s="259">
        <v>0</v>
      </c>
      <c r="S34" s="259">
        <f t="shared" si="6"/>
        <v>418372082</v>
      </c>
    </row>
    <row r="35" spans="1:19" ht="12.5" hidden="1">
      <c r="A35" s="264" t="s">
        <v>277</v>
      </c>
      <c r="C35" s="261">
        <v>418372082</v>
      </c>
      <c r="D35" s="261">
        <v>0</v>
      </c>
      <c r="E35" s="262">
        <v>-2</v>
      </c>
      <c r="F35" s="11">
        <f>SUM(C35:E35)</f>
        <v>418372080</v>
      </c>
      <c r="G35" s="87">
        <f>+(F35+F34)/2</f>
        <v>418372080</v>
      </c>
      <c r="H35" s="87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7">
        <f t="shared" si="4"/>
        <v>418372080</v>
      </c>
      <c r="O35" s="87">
        <f>+N35</f>
        <v>418372080</v>
      </c>
      <c r="Q35" s="87">
        <f t="shared" si="5"/>
        <v>418372082</v>
      </c>
      <c r="R35" s="87">
        <v>0</v>
      </c>
      <c r="S35" s="87">
        <f t="shared" si="6"/>
        <v>418372082</v>
      </c>
    </row>
    <row r="36" spans="1:19" ht="12.5" hidden="1">
      <c r="A36" s="264" t="s">
        <v>278</v>
      </c>
      <c r="C36" s="261">
        <v>418372082</v>
      </c>
      <c r="D36" s="261">
        <v>0</v>
      </c>
      <c r="E36" s="262">
        <v>-36002</v>
      </c>
      <c r="F36" s="11">
        <f t="shared" ref="F36:F38" si="16">SUM(C36:E36)</f>
        <v>418336080</v>
      </c>
      <c r="G36" s="87">
        <f t="shared" ref="G36:G38" si="17">+(F36+F35)/2</f>
        <v>418354080</v>
      </c>
      <c r="H36" s="87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7">
        <f t="shared" si="4"/>
        <v>418372080</v>
      </c>
      <c r="O36" s="87">
        <f>+(N36+N35)/2</f>
        <v>418372080</v>
      </c>
      <c r="Q36" s="87">
        <f t="shared" si="5"/>
        <v>418372082</v>
      </c>
      <c r="R36" s="87">
        <v>0</v>
      </c>
      <c r="S36" s="87">
        <f t="shared" si="6"/>
        <v>418372082</v>
      </c>
    </row>
    <row r="37" spans="1:19" s="102" customFormat="1" ht="12.5" hidden="1">
      <c r="A37" s="264" t="s">
        <v>279</v>
      </c>
      <c r="C37" s="267">
        <v>418372082</v>
      </c>
      <c r="D37" s="268">
        <v>0</v>
      </c>
      <c r="E37" s="266">
        <v>-65946</v>
      </c>
      <c r="F37" s="87">
        <f t="shared" si="16"/>
        <v>418306136</v>
      </c>
      <c r="G37" s="87">
        <f t="shared" si="17"/>
        <v>418321108</v>
      </c>
      <c r="H37" s="87">
        <f>+(G37+G36+G35)/3</f>
        <v>418349089.33333331</v>
      </c>
      <c r="J37" s="87">
        <f t="shared" si="15"/>
        <v>418306136</v>
      </c>
      <c r="K37" s="87">
        <v>65944</v>
      </c>
      <c r="L37" s="87">
        <f>+L36</f>
        <v>0</v>
      </c>
      <c r="M37" s="87">
        <f>SUM(J37:L37)</f>
        <v>418372080</v>
      </c>
      <c r="N37" s="87">
        <f t="shared" si="4"/>
        <v>418372080</v>
      </c>
      <c r="O37" s="87">
        <f>+(N37+N36+N35)/3</f>
        <v>418372080</v>
      </c>
      <c r="Q37" s="87">
        <f t="shared" si="5"/>
        <v>418372082</v>
      </c>
      <c r="R37" s="87">
        <v>0</v>
      </c>
      <c r="S37" s="87">
        <f t="shared" si="6"/>
        <v>418372082</v>
      </c>
    </row>
    <row r="38" spans="1:19" ht="12.5" hidden="1">
      <c r="A38" s="265" t="s">
        <v>280</v>
      </c>
      <c r="C38" s="257">
        <v>418597567</v>
      </c>
      <c r="D38" s="257">
        <v>0</v>
      </c>
      <c r="E38" s="257">
        <v>-64847</v>
      </c>
      <c r="F38" s="258">
        <f t="shared" si="16"/>
        <v>418532720</v>
      </c>
      <c r="G38" s="259">
        <f t="shared" si="17"/>
        <v>418419428</v>
      </c>
      <c r="H38" s="259">
        <f>+(G38+G37+G36+G35)/4</f>
        <v>418366674</v>
      </c>
      <c r="I38"/>
      <c r="J38" s="258">
        <f>+F38</f>
        <v>418532720</v>
      </c>
      <c r="K38" s="258">
        <v>64845</v>
      </c>
      <c r="L38" s="258">
        <v>0</v>
      </c>
      <c r="M38" s="258">
        <f t="shared" si="3"/>
        <v>418597565</v>
      </c>
      <c r="N38" s="259">
        <f t="shared" si="4"/>
        <v>418484822.5</v>
      </c>
      <c r="O38" s="259">
        <f>+(N38+N37+N36+N35)/4</f>
        <v>418400265.625</v>
      </c>
      <c r="Q38" s="259">
        <f t="shared" si="5"/>
        <v>418597567</v>
      </c>
      <c r="R38" s="259">
        <v>0</v>
      </c>
      <c r="S38" s="259">
        <f t="shared" si="6"/>
        <v>418597567</v>
      </c>
    </row>
    <row r="39" spans="1:19" ht="12.5" hidden="1">
      <c r="A39" s="264" t="s">
        <v>281</v>
      </c>
      <c r="C39" s="261">
        <v>418597567</v>
      </c>
      <c r="D39" s="261">
        <v>0</v>
      </c>
      <c r="E39" s="262">
        <v>-57473</v>
      </c>
      <c r="F39" s="11">
        <f>SUM(C39:E39)</f>
        <v>418540094</v>
      </c>
      <c r="G39" s="87">
        <f>+(F39+F38)/2</f>
        <v>418536407</v>
      </c>
      <c r="H39" s="87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7">
        <f>+(M39+M38)/2</f>
        <v>418597565</v>
      </c>
      <c r="O39" s="87">
        <f>+N39</f>
        <v>418597565</v>
      </c>
      <c r="Q39" s="87">
        <f>+C39</f>
        <v>418597567</v>
      </c>
      <c r="R39" s="87">
        <v>0</v>
      </c>
      <c r="S39" s="87">
        <f>+Q39+R39</f>
        <v>418597567</v>
      </c>
    </row>
    <row r="40" spans="1:19" ht="12.5" hidden="1">
      <c r="A40" s="264" t="s">
        <v>282</v>
      </c>
      <c r="C40" s="261">
        <v>418597567</v>
      </c>
      <c r="D40" s="261">
        <v>0</v>
      </c>
      <c r="E40" s="262">
        <v>-2438402</v>
      </c>
      <c r="F40" s="11">
        <f>SUM(C40:E40)</f>
        <v>416159165</v>
      </c>
      <c r="G40" s="87">
        <f t="shared" ref="G40:G42" si="19">+(F40+F39)/2</f>
        <v>417349629.5</v>
      </c>
      <c r="H40" s="87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7">
        <f t="shared" ref="N40:N42" si="21">+(M40+M39)/2</f>
        <v>417407100.5</v>
      </c>
      <c r="O40" s="87">
        <f>+(N40+N39)/2</f>
        <v>418002332.75</v>
      </c>
      <c r="Q40" s="87">
        <f>+C40</f>
        <v>418597567</v>
      </c>
      <c r="R40" s="87">
        <v>-2380929</v>
      </c>
      <c r="S40" s="87">
        <f t="shared" ref="S40:S42" si="22">+Q40+R40</f>
        <v>416216638</v>
      </c>
    </row>
    <row r="41" spans="1:19" s="102" customFormat="1" ht="12.5" hidden="1">
      <c r="A41" s="264" t="s">
        <v>283</v>
      </c>
      <c r="C41" s="267">
        <v>415897567</v>
      </c>
      <c r="D41" s="268">
        <v>0</v>
      </c>
      <c r="E41" s="262">
        <v>-57473</v>
      </c>
      <c r="F41" s="87">
        <f>SUM(C41:E41)</f>
        <v>415840094</v>
      </c>
      <c r="G41" s="87">
        <f>+(F41+F40)/2</f>
        <v>415999629.5</v>
      </c>
      <c r="H41" s="87">
        <f>+(G41+G40+G39)/3</f>
        <v>417295222</v>
      </c>
      <c r="J41" s="87">
        <f t="shared" si="18"/>
        <v>415840094</v>
      </c>
      <c r="K41" s="11">
        <v>57471</v>
      </c>
      <c r="L41" s="87">
        <f>+L40</f>
        <v>0</v>
      </c>
      <c r="M41" s="87">
        <f>SUM(J41:L41)</f>
        <v>415897565</v>
      </c>
      <c r="N41" s="87">
        <f t="shared" si="21"/>
        <v>416057100.5</v>
      </c>
      <c r="O41" s="87">
        <f>+(N41+N40+N39)/3</f>
        <v>417353922</v>
      </c>
      <c r="Q41" s="87">
        <f>+C41</f>
        <v>415897567</v>
      </c>
      <c r="R41" s="87">
        <v>0</v>
      </c>
      <c r="S41" s="87">
        <f t="shared" si="22"/>
        <v>415897567</v>
      </c>
    </row>
    <row r="42" spans="1:19" ht="12.5" hidden="1">
      <c r="A42" s="265" t="s">
        <v>284</v>
      </c>
      <c r="C42" s="257">
        <v>416155676</v>
      </c>
      <c r="D42" s="257">
        <v>0</v>
      </c>
      <c r="E42" s="269">
        <v>-50284</v>
      </c>
      <c r="F42" s="258">
        <f t="shared" ref="F42" si="23">SUM(C42:E42)</f>
        <v>416105392</v>
      </c>
      <c r="G42" s="259">
        <f t="shared" si="19"/>
        <v>415972743</v>
      </c>
      <c r="H42" s="259">
        <f>+(G42+G41+G40+G39)/4</f>
        <v>416964602.25</v>
      </c>
      <c r="I42"/>
      <c r="J42" s="258">
        <f>+F42</f>
        <v>416105392</v>
      </c>
      <c r="K42" s="258">
        <v>50282</v>
      </c>
      <c r="L42" s="258">
        <v>0</v>
      </c>
      <c r="M42" s="258">
        <f t="shared" ref="M42" si="24">SUM(J42:L42)</f>
        <v>416155674</v>
      </c>
      <c r="N42" s="259">
        <f t="shared" si="21"/>
        <v>416026619.5</v>
      </c>
      <c r="O42" s="259">
        <f>+(N42+N41+N40+N39)/4</f>
        <v>417022096.375</v>
      </c>
      <c r="Q42" s="259">
        <f t="shared" ref="Q42" si="25">+C42</f>
        <v>416155676</v>
      </c>
      <c r="R42" s="259">
        <v>0</v>
      </c>
      <c r="S42" s="259">
        <f t="shared" si="22"/>
        <v>416155676</v>
      </c>
    </row>
    <row r="43" spans="1:19" ht="11.5" hidden="1" customHeight="1">
      <c r="A43" s="264" t="s">
        <v>285</v>
      </c>
      <c r="C43" s="261">
        <v>416155676</v>
      </c>
      <c r="D43" s="261">
        <v>0</v>
      </c>
      <c r="E43" s="262">
        <v>-43490</v>
      </c>
      <c r="F43" s="11">
        <f>SUM(C43:E43)</f>
        <v>416112186</v>
      </c>
      <c r="G43" s="87">
        <f>+(F43+F42)/2</f>
        <v>416108789</v>
      </c>
      <c r="H43" s="87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7">
        <f>+(M43+M42)/2</f>
        <v>416155674</v>
      </c>
      <c r="O43" s="87">
        <f>+N43</f>
        <v>416155674</v>
      </c>
      <c r="Q43" s="87">
        <f>+C43</f>
        <v>416155676</v>
      </c>
      <c r="R43" s="87">
        <v>0</v>
      </c>
      <c r="S43" s="87">
        <f>+Q43+R43</f>
        <v>416155676</v>
      </c>
    </row>
    <row r="44" spans="1:19" ht="12.5" hidden="1">
      <c r="A44" s="264" t="s">
        <v>286</v>
      </c>
      <c r="C44" s="261">
        <v>416155676</v>
      </c>
      <c r="D44" s="261">
        <v>0</v>
      </c>
      <c r="E44" s="262">
        <v>-42285</v>
      </c>
      <c r="F44" s="11">
        <f>SUM(C44:E44)</f>
        <v>416113391</v>
      </c>
      <c r="G44" s="87">
        <f t="shared" ref="G44" si="27">+(F44+F43)/2</f>
        <v>416112788.5</v>
      </c>
      <c r="H44" s="87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7">
        <f t="shared" ref="N44:N46" si="29">+(M44+M43)/2</f>
        <v>416155674</v>
      </c>
      <c r="O44" s="87">
        <f>+(N44+N43)/2</f>
        <v>416155674</v>
      </c>
      <c r="Q44" s="87">
        <f>+C44</f>
        <v>416155676</v>
      </c>
      <c r="R44" s="87">
        <v>0</v>
      </c>
      <c r="S44" s="87">
        <f t="shared" ref="S44:S46" si="30">+Q44+R44</f>
        <v>416155676</v>
      </c>
    </row>
    <row r="45" spans="1:19" s="102" customFormat="1" ht="12.5" hidden="1">
      <c r="A45" s="264" t="s">
        <v>287</v>
      </c>
      <c r="C45" s="267">
        <v>416155676</v>
      </c>
      <c r="D45" s="268">
        <v>0</v>
      </c>
      <c r="E45" s="262">
        <v>-42285</v>
      </c>
      <c r="F45" s="87">
        <f>SUM(C45:E45)</f>
        <v>416113391</v>
      </c>
      <c r="G45" s="87">
        <f>+(F45+F44)/2</f>
        <v>416113391</v>
      </c>
      <c r="H45" s="87">
        <f>+(G45+G44+G43)/3</f>
        <v>416111656.16666669</v>
      </c>
      <c r="J45" s="87">
        <f t="shared" si="26"/>
        <v>416113391</v>
      </c>
      <c r="K45" s="11">
        <v>42283</v>
      </c>
      <c r="L45" s="87">
        <f>+L44</f>
        <v>0</v>
      </c>
      <c r="M45" s="87">
        <f>SUM(J45:L45)</f>
        <v>416155674</v>
      </c>
      <c r="N45" s="87">
        <f t="shared" si="29"/>
        <v>416155674</v>
      </c>
      <c r="O45" s="87">
        <f>+(N45+N44+N43)/3</f>
        <v>416155674</v>
      </c>
      <c r="Q45" s="87">
        <f t="shared" ref="Q45:Q46" si="31">+C45</f>
        <v>416155676</v>
      </c>
      <c r="R45" s="87">
        <v>0</v>
      </c>
      <c r="S45" s="87">
        <f t="shared" si="30"/>
        <v>416155676</v>
      </c>
    </row>
    <row r="46" spans="1:19" ht="12.5" hidden="1">
      <c r="A46" s="265" t="s">
        <v>288</v>
      </c>
      <c r="C46" s="257">
        <v>416394642</v>
      </c>
      <c r="D46" s="257">
        <v>0</v>
      </c>
      <c r="E46" s="270">
        <v>-38607</v>
      </c>
      <c r="F46" s="259">
        <f t="shared" ref="F46" si="32">SUM(C46:E46)</f>
        <v>416356035</v>
      </c>
      <c r="G46" s="259">
        <f t="shared" ref="G46" si="33">+(F46+F45)/2</f>
        <v>416234713</v>
      </c>
      <c r="H46" s="259">
        <f>+(G46+G45+G44+G43)/4</f>
        <v>416142420.375</v>
      </c>
      <c r="I46" s="102"/>
      <c r="J46" s="259">
        <f>+F46</f>
        <v>416356035</v>
      </c>
      <c r="K46" s="259">
        <f>-E46-2</f>
        <v>38605</v>
      </c>
      <c r="L46" s="258">
        <v>0</v>
      </c>
      <c r="M46" s="258">
        <f t="shared" ref="M46" si="34">SUM(J46:L46)</f>
        <v>416394640</v>
      </c>
      <c r="N46" s="259">
        <f t="shared" si="29"/>
        <v>416275157</v>
      </c>
      <c r="O46" s="259">
        <f>+(N46+N45+N44+N43)/4</f>
        <v>416185544.75</v>
      </c>
      <c r="Q46" s="259">
        <f t="shared" si="31"/>
        <v>416394642</v>
      </c>
      <c r="R46" s="259">
        <v>0</v>
      </c>
      <c r="S46" s="259">
        <f t="shared" si="30"/>
        <v>416394642</v>
      </c>
    </row>
    <row r="47" spans="1:19" ht="12.5">
      <c r="A47" s="264" t="s">
        <v>289</v>
      </c>
      <c r="C47" s="261">
        <v>416394642</v>
      </c>
      <c r="D47" s="261">
        <v>0</v>
      </c>
      <c r="E47" s="262">
        <v>-28373</v>
      </c>
      <c r="F47" s="11">
        <f>SUM(C47:E47)</f>
        <v>416366269</v>
      </c>
      <c r="G47" s="87">
        <f>+(F47+F46)/2</f>
        <v>416361152</v>
      </c>
      <c r="H47" s="87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7">
        <f>+(M47+M46)/2</f>
        <v>416394640</v>
      </c>
      <c r="O47" s="87">
        <f>+N47</f>
        <v>416394640</v>
      </c>
      <c r="Q47" s="87">
        <f>+C47</f>
        <v>416394642</v>
      </c>
      <c r="R47" s="87">
        <v>0</v>
      </c>
      <c r="S47" s="87">
        <f>+Q47+R47</f>
        <v>416394642</v>
      </c>
    </row>
    <row r="48" spans="1:19" ht="12.5">
      <c r="A48" s="264" t="s">
        <v>290</v>
      </c>
      <c r="C48" s="261">
        <v>416394642</v>
      </c>
      <c r="D48" s="261">
        <v>0</v>
      </c>
      <c r="E48" s="262">
        <v>-24817</v>
      </c>
      <c r="F48" s="11">
        <f>SUM(C48:E48)</f>
        <v>416369825</v>
      </c>
      <c r="G48" s="87">
        <f t="shared" ref="G48" si="37">+(F48+F47)/2</f>
        <v>416368047</v>
      </c>
      <c r="H48" s="87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7">
        <f t="shared" ref="N48:N50" si="39">+(M48+M47)/2</f>
        <v>416394640</v>
      </c>
      <c r="O48" s="87">
        <f>+(N48+N47)/2</f>
        <v>416394640</v>
      </c>
      <c r="Q48" s="87">
        <f>+C48</f>
        <v>416394642</v>
      </c>
      <c r="R48" s="87">
        <v>0</v>
      </c>
      <c r="S48" s="87">
        <f t="shared" ref="S48:S50" si="40">+Q48+R48</f>
        <v>416394642</v>
      </c>
    </row>
    <row r="49" spans="1:19" s="102" customFormat="1" ht="12.5">
      <c r="A49" s="264" t="s">
        <v>291</v>
      </c>
      <c r="C49" s="267">
        <v>416394642</v>
      </c>
      <c r="D49" s="268">
        <v>0</v>
      </c>
      <c r="E49" s="262">
        <v>-21575</v>
      </c>
      <c r="F49" s="87">
        <f>SUM(C49:E49)</f>
        <v>416373067</v>
      </c>
      <c r="G49" s="87">
        <f>+(F49+F48)/2</f>
        <v>416371446</v>
      </c>
      <c r="H49" s="87">
        <f>+(G49+G48+G47)/3</f>
        <v>416366881.66666669</v>
      </c>
      <c r="J49" s="87">
        <f t="shared" si="35"/>
        <v>416373067</v>
      </c>
      <c r="K49" s="11">
        <f t="shared" si="36"/>
        <v>21573</v>
      </c>
      <c r="L49" s="87">
        <f>+L48</f>
        <v>0</v>
      </c>
      <c r="M49" s="87">
        <f>SUM(J49:L49)</f>
        <v>416394640</v>
      </c>
      <c r="N49" s="87">
        <f t="shared" si="39"/>
        <v>416394640</v>
      </c>
      <c r="O49" s="87">
        <f>+(N49+N48+N47)/3</f>
        <v>416394640</v>
      </c>
      <c r="Q49" s="87">
        <f t="shared" ref="Q49:Q50" si="41">+C49</f>
        <v>416394642</v>
      </c>
      <c r="R49" s="87">
        <v>0</v>
      </c>
      <c r="S49" s="87">
        <f t="shared" si="40"/>
        <v>416394642</v>
      </c>
    </row>
    <row r="50" spans="1:19" ht="12.5">
      <c r="A50" s="265" t="s">
        <v>292</v>
      </c>
      <c r="C50" s="257">
        <v>416694558</v>
      </c>
      <c r="D50" s="257">
        <v>0</v>
      </c>
      <c r="E50" s="270">
        <v>-20795</v>
      </c>
      <c r="F50" s="259">
        <f t="shared" ref="F50" si="42">SUM(C50:E50)</f>
        <v>416673763</v>
      </c>
      <c r="G50" s="259">
        <f t="shared" ref="G50" si="43">+(F50+F49)/2</f>
        <v>416523415</v>
      </c>
      <c r="H50" s="259">
        <f>+(G50+G49+G48+G47)/4</f>
        <v>416406015</v>
      </c>
      <c r="I50" s="102"/>
      <c r="J50" s="259">
        <f>+F50</f>
        <v>416673763</v>
      </c>
      <c r="K50" s="259">
        <f>-E50-2</f>
        <v>20793</v>
      </c>
      <c r="L50" s="258">
        <v>0</v>
      </c>
      <c r="M50" s="258">
        <f t="shared" ref="M50" si="44">SUM(J50:L50)</f>
        <v>416694556</v>
      </c>
      <c r="N50" s="259">
        <f t="shared" si="39"/>
        <v>416544598</v>
      </c>
      <c r="O50" s="259">
        <f>+(N50+N49+N48+N47)/4</f>
        <v>416432129.5</v>
      </c>
      <c r="Q50" s="259">
        <f t="shared" si="41"/>
        <v>416694558</v>
      </c>
      <c r="R50" s="259">
        <v>0</v>
      </c>
      <c r="S50" s="259">
        <f t="shared" si="40"/>
        <v>416694558</v>
      </c>
    </row>
    <row r="51" spans="1:19" ht="12.5">
      <c r="A51" s="264" t="s">
        <v>293</v>
      </c>
      <c r="C51" s="261">
        <v>416694558</v>
      </c>
      <c r="D51" s="261">
        <v>0</v>
      </c>
      <c r="E51" s="262">
        <v>-861</v>
      </c>
      <c r="F51" s="11">
        <f>SUM(C51:E51)</f>
        <v>416693697</v>
      </c>
      <c r="G51" s="87">
        <f>+(F51+F50)/2</f>
        <v>416683730</v>
      </c>
      <c r="H51" s="87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7">
        <f>+(M51+M50)/2</f>
        <v>416694556</v>
      </c>
      <c r="O51" s="87">
        <f>+N51</f>
        <v>416694556</v>
      </c>
      <c r="Q51" s="87">
        <f>+C51</f>
        <v>416694558</v>
      </c>
      <c r="R51" s="87">
        <v>0</v>
      </c>
      <c r="S51" s="87">
        <f>+Q51+R51</f>
        <v>416694558</v>
      </c>
    </row>
    <row r="52" spans="1:19" ht="12.5">
      <c r="A52" s="264" t="s">
        <v>294</v>
      </c>
      <c r="C52" s="261">
        <v>416694558</v>
      </c>
      <c r="D52" s="261">
        <v>0</v>
      </c>
      <c r="E52" s="262">
        <v>-302</v>
      </c>
      <c r="F52" s="11">
        <f>SUM(C52:E52)</f>
        <v>416694256</v>
      </c>
      <c r="G52" s="87">
        <f t="shared" ref="G52" si="47">+(F52+F51)/2</f>
        <v>416693976.5</v>
      </c>
      <c r="H52" s="87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7">
        <f t="shared" ref="N52:N54" si="49">+(M52+M51)/2</f>
        <v>416694556</v>
      </c>
      <c r="O52" s="87">
        <f>+(N52+N51)/2</f>
        <v>416694556</v>
      </c>
      <c r="Q52" s="87">
        <f>+C52</f>
        <v>416694558</v>
      </c>
      <c r="R52" s="87">
        <v>0</v>
      </c>
      <c r="S52" s="87">
        <f t="shared" ref="S52:S54" si="50">+Q52+R52</f>
        <v>416694558</v>
      </c>
    </row>
    <row r="53" spans="1:19" s="102" customFormat="1" ht="12.5">
      <c r="A53" s="264" t="s">
        <v>295</v>
      </c>
      <c r="C53" s="267">
        <v>416694558</v>
      </c>
      <c r="D53" s="268">
        <v>0</v>
      </c>
      <c r="E53" s="262">
        <v>-302</v>
      </c>
      <c r="F53" s="87">
        <f>SUM(C53:E53)</f>
        <v>416694256</v>
      </c>
      <c r="G53" s="87">
        <f>+(F53+F52)/2</f>
        <v>416694256</v>
      </c>
      <c r="H53" s="87">
        <f>+(G53+G52+G51)/3</f>
        <v>416690654.16666669</v>
      </c>
      <c r="J53" s="87">
        <f t="shared" si="45"/>
        <v>416694256</v>
      </c>
      <c r="K53" s="11">
        <f t="shared" si="46"/>
        <v>300</v>
      </c>
      <c r="L53" s="87">
        <f>+L52</f>
        <v>0</v>
      </c>
      <c r="M53" s="87">
        <f>SUM(J53:L53)</f>
        <v>416694556</v>
      </c>
      <c r="N53" s="87">
        <f t="shared" si="49"/>
        <v>416694556</v>
      </c>
      <c r="O53" s="87">
        <f>+(N53+N52+N51)/3</f>
        <v>416694556</v>
      </c>
      <c r="Q53" s="87">
        <f t="shared" ref="Q53:Q54" si="51">+C53</f>
        <v>416694558</v>
      </c>
      <c r="R53" s="87">
        <v>0</v>
      </c>
      <c r="S53" s="87">
        <f t="shared" si="50"/>
        <v>416694558</v>
      </c>
    </row>
    <row r="54" spans="1:19" ht="12.5">
      <c r="A54" s="265" t="s">
        <v>296</v>
      </c>
      <c r="C54" s="257">
        <v>416883592</v>
      </c>
      <c r="D54" s="257">
        <v>0</v>
      </c>
      <c r="E54" s="270">
        <v>-2</v>
      </c>
      <c r="F54" s="259">
        <f t="shared" ref="F54" si="52">SUM(C54:E54)</f>
        <v>416883590</v>
      </c>
      <c r="G54" s="259">
        <f t="shared" ref="G54" si="53">+(F54+F53)/2</f>
        <v>416788923</v>
      </c>
      <c r="H54" s="259">
        <f>+(G54+G53+G52+G51)/4</f>
        <v>416715221.375</v>
      </c>
      <c r="I54" s="102"/>
      <c r="J54" s="259">
        <f>+F54</f>
        <v>416883590</v>
      </c>
      <c r="K54" s="259">
        <f>-E54-2</f>
        <v>0</v>
      </c>
      <c r="L54" s="258">
        <v>0</v>
      </c>
      <c r="M54" s="258">
        <f t="shared" ref="M54" si="54">SUM(J54:L54)</f>
        <v>416883590</v>
      </c>
      <c r="N54" s="259">
        <f t="shared" si="49"/>
        <v>416789073</v>
      </c>
      <c r="O54" s="259">
        <f>+(N54+N53+N52+N51)/4</f>
        <v>416718185.25</v>
      </c>
      <c r="Q54" s="259">
        <f t="shared" si="51"/>
        <v>416883592</v>
      </c>
      <c r="R54" s="259">
        <v>0</v>
      </c>
      <c r="S54" s="259">
        <f t="shared" si="50"/>
        <v>416883592</v>
      </c>
    </row>
    <row r="55" spans="1:19" ht="12.5">
      <c r="A55" s="264" t="s">
        <v>297</v>
      </c>
      <c r="C55" s="261">
        <v>416883592</v>
      </c>
      <c r="D55" s="261">
        <v>0</v>
      </c>
      <c r="E55" s="262">
        <v>-2</v>
      </c>
      <c r="F55" s="11">
        <f>SUM(C55:E55)</f>
        <v>416883590</v>
      </c>
      <c r="G55" s="87">
        <f>+(F55+F54)/2</f>
        <v>416883590</v>
      </c>
      <c r="H55" s="87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7">
        <f>+(M55+M54)/2</f>
        <v>416883590</v>
      </c>
      <c r="O55" s="87">
        <f>+N55</f>
        <v>416883590</v>
      </c>
      <c r="Q55" s="87">
        <f>+C55</f>
        <v>416883592</v>
      </c>
      <c r="R55" s="87">
        <v>0</v>
      </c>
      <c r="S55" s="87">
        <f>+Q55+R55</f>
        <v>416883592</v>
      </c>
    </row>
    <row r="56" spans="1:19" ht="12.5">
      <c r="A56" s="264" t="s">
        <v>298</v>
      </c>
      <c r="C56" s="261">
        <v>416883592</v>
      </c>
      <c r="D56" s="261">
        <v>0</v>
      </c>
      <c r="E56" s="262">
        <v>-2</v>
      </c>
      <c r="F56" s="11">
        <f>SUM(C56:E56)</f>
        <v>416883590</v>
      </c>
      <c r="G56" s="87">
        <f>+(F56+F55)/2</f>
        <v>416883590</v>
      </c>
      <c r="H56" s="87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7">
        <f t="shared" ref="N56:N58" si="58">+(M56+M55)/2</f>
        <v>416883590</v>
      </c>
      <c r="O56" s="87">
        <f>+(N56+N55)/2</f>
        <v>416883590</v>
      </c>
      <c r="Q56" s="87">
        <f>+C56</f>
        <v>416883592</v>
      </c>
      <c r="R56" s="87">
        <v>0</v>
      </c>
      <c r="S56" s="87">
        <f t="shared" ref="S56:S58" si="59">+Q56+R56</f>
        <v>416883592</v>
      </c>
    </row>
    <row r="57" spans="1:19" s="102" customFormat="1" ht="12.5">
      <c r="A57" s="264" t="s">
        <v>299</v>
      </c>
      <c r="C57" s="267">
        <v>416883592</v>
      </c>
      <c r="D57" s="268">
        <v>0</v>
      </c>
      <c r="E57" s="262">
        <v>-2</v>
      </c>
      <c r="F57" s="87">
        <f>SUM(C57:E57)</f>
        <v>416883590</v>
      </c>
      <c r="G57" s="87">
        <f>+(F57+F56)/2</f>
        <v>416883590</v>
      </c>
      <c r="H57" s="87">
        <f>+(G57+G56+G55)/3</f>
        <v>416883590</v>
      </c>
      <c r="J57" s="87">
        <f t="shared" si="56"/>
        <v>416883590</v>
      </c>
      <c r="K57" s="11">
        <f t="shared" si="55"/>
        <v>0</v>
      </c>
      <c r="L57" s="87">
        <f>+L56</f>
        <v>0</v>
      </c>
      <c r="M57" s="87">
        <f>SUM(J57:L57)</f>
        <v>416883590</v>
      </c>
      <c r="N57" s="87">
        <f t="shared" si="58"/>
        <v>416883590</v>
      </c>
      <c r="O57" s="87">
        <f>+(N57+N56+N55)/3</f>
        <v>416883590</v>
      </c>
      <c r="Q57" s="87">
        <f t="shared" ref="Q57:Q58" si="60">+C57</f>
        <v>416883592</v>
      </c>
      <c r="R57" s="87">
        <v>0</v>
      </c>
      <c r="S57" s="87">
        <f t="shared" si="59"/>
        <v>416883592</v>
      </c>
    </row>
    <row r="58" spans="1:19" ht="12.5">
      <c r="A58" s="265" t="s">
        <v>300</v>
      </c>
      <c r="C58" s="257">
        <v>417169414</v>
      </c>
      <c r="D58" s="257">
        <v>0</v>
      </c>
      <c r="E58" s="270">
        <v>-2</v>
      </c>
      <c r="F58" s="259">
        <f t="shared" ref="F58" si="61">SUM(C58:E58)</f>
        <v>417169412</v>
      </c>
      <c r="G58" s="259">
        <f t="shared" ref="G58" si="62">+(F58+F57)/2</f>
        <v>417026501</v>
      </c>
      <c r="H58" s="259">
        <f>+(G58+G57+G56+G55)/4</f>
        <v>416919317.75</v>
      </c>
      <c r="I58" s="102"/>
      <c r="J58" s="259">
        <f>+F58</f>
        <v>417169412</v>
      </c>
      <c r="K58" s="259">
        <f>-E58-2</f>
        <v>0</v>
      </c>
      <c r="L58" s="258">
        <v>0</v>
      </c>
      <c r="M58" s="258">
        <f t="shared" ref="M58" si="63">SUM(J58:L58)</f>
        <v>417169412</v>
      </c>
      <c r="N58" s="259">
        <f t="shared" si="58"/>
        <v>417026501</v>
      </c>
      <c r="O58" s="259">
        <f>+(N58+N57+N56+N55)/4</f>
        <v>416919317.75</v>
      </c>
      <c r="Q58" s="259">
        <f t="shared" si="60"/>
        <v>417169414</v>
      </c>
      <c r="R58" s="259">
        <v>0</v>
      </c>
      <c r="S58" s="259">
        <f t="shared" si="59"/>
        <v>417169414</v>
      </c>
    </row>
    <row r="59" spans="1:19" ht="12.5">
      <c r="A59" s="264" t="s">
        <v>301</v>
      </c>
      <c r="C59" s="261">
        <v>417169414</v>
      </c>
      <c r="D59" s="261">
        <v>0</v>
      </c>
      <c r="E59" s="262">
        <v>-2</v>
      </c>
      <c r="F59" s="11">
        <f>SUM(C59:E59)</f>
        <v>417169412</v>
      </c>
      <c r="G59" s="87">
        <f>+(F59+F58)/2</f>
        <v>417169412</v>
      </c>
      <c r="H59" s="87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7">
        <f>+(M59+M58)/2</f>
        <v>417169412</v>
      </c>
      <c r="O59" s="87">
        <f>+N59</f>
        <v>417169412</v>
      </c>
      <c r="Q59" s="87">
        <f>+C59</f>
        <v>417169414</v>
      </c>
      <c r="R59" s="87">
        <v>0</v>
      </c>
      <c r="S59" s="87">
        <f>+Q59+R59</f>
        <v>417169414</v>
      </c>
    </row>
    <row r="60" spans="1:19" ht="12.5">
      <c r="A60" s="264" t="s">
        <v>302</v>
      </c>
      <c r="C60" s="261">
        <v>417169414</v>
      </c>
      <c r="D60" s="261">
        <v>0</v>
      </c>
      <c r="E60" s="262">
        <v>-4247</v>
      </c>
      <c r="F60" s="11">
        <f>SUM(C60:E60)</f>
        <v>417165167</v>
      </c>
      <c r="G60" s="87">
        <f>+(F60+F59)/2</f>
        <v>417167289.5</v>
      </c>
      <c r="H60" s="87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7">
        <f t="shared" ref="N60" si="65">+(M60+M59)/2</f>
        <v>417169412</v>
      </c>
      <c r="O60" s="87">
        <f>+(N60+N59)/2</f>
        <v>417169412</v>
      </c>
      <c r="Q60" s="87">
        <f>+C60</f>
        <v>417169414</v>
      </c>
      <c r="R60" s="87">
        <v>0</v>
      </c>
      <c r="S60" s="87">
        <f>+Q60+R60</f>
        <v>417169414</v>
      </c>
    </row>
    <row r="61" spans="1:19" ht="12.5">
      <c r="A61" s="264" t="s">
        <v>305</v>
      </c>
      <c r="B61" s="102"/>
      <c r="C61" s="267">
        <v>417169414</v>
      </c>
      <c r="D61" s="268">
        <v>0</v>
      </c>
      <c r="E61" s="262">
        <v>-2872012</v>
      </c>
      <c r="F61" s="87">
        <f>SUM(C61:E61)</f>
        <v>414297402</v>
      </c>
      <c r="G61" s="87">
        <f>+(F61+F60)/2</f>
        <v>415731284.5</v>
      </c>
      <c r="H61" s="87">
        <f>+(G61+G60+G59)/3</f>
        <v>416689328.66666669</v>
      </c>
      <c r="I61" s="102"/>
      <c r="J61" s="87">
        <f t="shared" ref="J61" si="66">+F61</f>
        <v>414297402</v>
      </c>
      <c r="K61" s="11">
        <f>4245</f>
        <v>4245</v>
      </c>
      <c r="L61" s="87">
        <f>+L60</f>
        <v>0</v>
      </c>
      <c r="M61" s="87">
        <f>SUM(J61:L61)</f>
        <v>414301647</v>
      </c>
      <c r="N61" s="87">
        <f>+(M61+M60)/2</f>
        <v>415735529.5</v>
      </c>
      <c r="O61" s="87">
        <f>+(N61+N60+N59)/3</f>
        <v>416691451.16666669</v>
      </c>
      <c r="P61" s="102"/>
      <c r="Q61" s="87">
        <f t="shared" ref="Q61" si="67">+C61</f>
        <v>417169414</v>
      </c>
      <c r="R61" s="87">
        <v>-2867765</v>
      </c>
      <c r="S61" s="87">
        <f>+Q61+R61</f>
        <v>414301649</v>
      </c>
    </row>
    <row r="62" spans="1:19" ht="12.5">
      <c r="A62" s="265" t="s">
        <v>308</v>
      </c>
      <c r="B62" s="102"/>
      <c r="C62" s="257">
        <v>417305876</v>
      </c>
      <c r="D62" s="257">
        <v>0</v>
      </c>
      <c r="E62" s="270">
        <v>-8801316</v>
      </c>
      <c r="F62" s="259">
        <f>SUM(C62:E62)</f>
        <v>408504560</v>
      </c>
      <c r="G62" s="259">
        <f>+(F62+F61)/2</f>
        <v>411400981</v>
      </c>
      <c r="H62" s="259">
        <f>+(G62+G61+G60+G59)/4</f>
        <v>415367241.75</v>
      </c>
      <c r="I62" s="102"/>
      <c r="J62" s="259">
        <f>+F62</f>
        <v>408504560</v>
      </c>
      <c r="K62" s="259">
        <v>4245</v>
      </c>
      <c r="L62" s="258">
        <v>0</v>
      </c>
      <c r="M62" s="258">
        <f>SUM(J62:L62)</f>
        <v>408508805</v>
      </c>
      <c r="N62" s="259">
        <f>+(M62+M61)/2</f>
        <v>411405226</v>
      </c>
      <c r="O62" s="259">
        <f>+(N62+N61+N60+N59)/4</f>
        <v>415369894.875</v>
      </c>
      <c r="Q62" s="259">
        <f>+C62</f>
        <v>417305876</v>
      </c>
      <c r="R62" s="259">
        <v>-8797069</v>
      </c>
      <c r="S62" s="259">
        <f t="shared" ref="S62" si="68">+Q62+R62</f>
        <v>408508807</v>
      </c>
    </row>
    <row r="63" spans="1:19" ht="12.5">
      <c r="A63" s="278" t="s">
        <v>311</v>
      </c>
      <c r="C63" s="266">
        <v>417305876</v>
      </c>
      <c r="D63" s="266">
        <v>0</v>
      </c>
      <c r="E63" s="266">
        <v>-13846573</v>
      </c>
      <c r="F63" s="87">
        <v>403459303</v>
      </c>
      <c r="G63" s="87">
        <v>405981931.5</v>
      </c>
      <c r="H63" s="87">
        <v>405981931.5</v>
      </c>
      <c r="I63" s="102"/>
      <c r="J63" s="87">
        <v>403459303</v>
      </c>
      <c r="K63" s="87">
        <v>3193</v>
      </c>
      <c r="L63" s="87">
        <v>0</v>
      </c>
      <c r="M63" s="87">
        <v>403462496</v>
      </c>
      <c r="N63" s="87">
        <v>405985650.5</v>
      </c>
      <c r="O63" s="87">
        <v>405985650.5</v>
      </c>
      <c r="P63" s="102"/>
      <c r="Q63" s="87">
        <v>417305876</v>
      </c>
      <c r="R63" s="87">
        <v>-13843378</v>
      </c>
      <c r="S63" s="87">
        <v>403462498</v>
      </c>
    </row>
    <row r="64" spans="1:19" ht="12.5">
      <c r="A64" s="264" t="s">
        <v>315</v>
      </c>
      <c r="C64" s="261">
        <v>417305876</v>
      </c>
      <c r="D64" s="261">
        <v>0</v>
      </c>
      <c r="E64" s="262">
        <v>-18911768</v>
      </c>
      <c r="F64" s="11">
        <f t="shared" ref="F64" si="69">SUM(C64:E64)</f>
        <v>398394108</v>
      </c>
      <c r="G64" s="87">
        <f>+(F64+F63)/2</f>
        <v>400926705.5</v>
      </c>
      <c r="H64" s="87">
        <f>+(G64+G63)/2</f>
        <v>403454318.5</v>
      </c>
      <c r="I64"/>
      <c r="J64" s="11">
        <f t="shared" ref="J64:J65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7">
        <f>+(M64+M63)/2</f>
        <v>400928302</v>
      </c>
      <c r="O64" s="87">
        <f>+(N64+N63)/2</f>
        <v>403456976.25</v>
      </c>
      <c r="Q64" s="87">
        <f>+C64</f>
        <v>417305876</v>
      </c>
      <c r="R64" s="87">
        <v>-18911766</v>
      </c>
      <c r="S64" s="87">
        <f>+Q64+R64</f>
        <v>398394110</v>
      </c>
    </row>
    <row r="65" spans="1:19" ht="12.5">
      <c r="A65" s="264" t="s">
        <v>320</v>
      </c>
      <c r="C65" s="261">
        <v>417305876</v>
      </c>
      <c r="D65" s="268">
        <v>0</v>
      </c>
      <c r="E65" s="262">
        <v>-20980825</v>
      </c>
      <c r="F65" s="87">
        <f>SUM(C65:E65)</f>
        <v>396325051</v>
      </c>
      <c r="G65" s="87">
        <f t="shared" ref="G65" si="71">+(F65+F64)/2</f>
        <v>397359579.5</v>
      </c>
      <c r="H65" s="87">
        <f>+(G65+G64+G63)/3</f>
        <v>401422738.83333331</v>
      </c>
      <c r="I65" s="102"/>
      <c r="J65" s="87">
        <f t="shared" si="70"/>
        <v>396325051</v>
      </c>
      <c r="K65" s="11">
        <v>0</v>
      </c>
      <c r="L65" s="87">
        <f>+L64</f>
        <v>0</v>
      </c>
      <c r="M65" s="87">
        <f>SUM(J65:L65)</f>
        <v>396325051</v>
      </c>
      <c r="N65" s="87">
        <f t="shared" ref="N65:N66" si="72">+(M65+M64)/2</f>
        <v>397359579.5</v>
      </c>
      <c r="O65" s="87">
        <f>+(N65+N64+N63)/3</f>
        <v>401424510.66666669</v>
      </c>
      <c r="P65" s="102"/>
      <c r="Q65" s="87">
        <f t="shared" ref="Q65:Q66" si="73">+C65</f>
        <v>417305876</v>
      </c>
      <c r="R65" s="87">
        <v>-20980823</v>
      </c>
      <c r="S65" s="87">
        <f>+Q65+R65</f>
        <v>396325053</v>
      </c>
    </row>
    <row r="66" spans="1:19" ht="12.5">
      <c r="A66" s="265" t="s">
        <v>324</v>
      </c>
      <c r="C66" s="257">
        <v>417544151</v>
      </c>
      <c r="D66" s="257">
        <v>0</v>
      </c>
      <c r="E66" s="270">
        <v>-20980825</v>
      </c>
      <c r="F66" s="259">
        <f>SUM(C66:E66)</f>
        <v>396563326</v>
      </c>
      <c r="G66" s="259">
        <f>+(F66+F65)/2</f>
        <v>396444188.5</v>
      </c>
      <c r="H66" s="259">
        <f>+(G66+G65+G64+G63)/4</f>
        <v>400178101.25</v>
      </c>
      <c r="I66" s="102"/>
      <c r="J66" s="259">
        <f>+F66</f>
        <v>396563326</v>
      </c>
      <c r="K66" s="258">
        <v>0</v>
      </c>
      <c r="L66" s="258">
        <v>0</v>
      </c>
      <c r="M66" s="258">
        <f t="shared" ref="M66" si="74">SUM(J66:L66)</f>
        <v>396563326</v>
      </c>
      <c r="N66" s="259">
        <f t="shared" si="72"/>
        <v>396444188.5</v>
      </c>
      <c r="O66" s="259">
        <f>+(N66+N65+N64+N63)/4</f>
        <v>400179430.125</v>
      </c>
      <c r="Q66" s="259">
        <f t="shared" si="73"/>
        <v>417544151</v>
      </c>
      <c r="R66" s="259">
        <f>-20980825+2</f>
        <v>-20980823</v>
      </c>
      <c r="S66" s="259">
        <f>+Q66+R66</f>
        <v>396563328</v>
      </c>
    </row>
    <row r="67" spans="1:19" ht="12.5">
      <c r="A67" s="264" t="s">
        <v>337</v>
      </c>
      <c r="C67" s="261">
        <v>417544151</v>
      </c>
      <c r="D67" s="261">
        <v>0</v>
      </c>
      <c r="E67" s="262">
        <v>-20980825</v>
      </c>
      <c r="F67" s="11">
        <f t="shared" ref="F67" si="75">SUM(C67:E67)</f>
        <v>396563326</v>
      </c>
      <c r="G67" s="87">
        <f>+(F67+F66)/2</f>
        <v>396563326</v>
      </c>
      <c r="H67" s="87">
        <f>+G67</f>
        <v>396563326</v>
      </c>
      <c r="I67"/>
      <c r="J67" s="11">
        <f>+F67</f>
        <v>396563326</v>
      </c>
      <c r="K67" s="11">
        <v>0</v>
      </c>
      <c r="L67" s="11">
        <v>0</v>
      </c>
      <c r="M67" s="11">
        <f>SUM(J67:L67)</f>
        <v>396563326</v>
      </c>
      <c r="N67" s="87">
        <f>+(M67+M66)/2</f>
        <v>396563326</v>
      </c>
      <c r="O67" s="87">
        <f>+N67</f>
        <v>396563326</v>
      </c>
      <c r="Q67" s="87">
        <f>+C67</f>
        <v>417544151</v>
      </c>
      <c r="R67" s="87">
        <f>-20980825+2</f>
        <v>-20980823</v>
      </c>
      <c r="S67" s="87">
        <f>+Q67+R67</f>
        <v>396563328</v>
      </c>
    </row>
  </sheetData>
  <phoneticPr fontId="39" type="noConversion"/>
  <pageMargins left="0.7" right="0.7" top="0.75" bottom="0.75" header="0.3" footer="0.3"/>
  <ignoredErrors>
    <ignoredError sqref="A9:A66 A67:S67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R55"/>
  <sheetViews>
    <sheetView showGridLines="0" zoomScale="90" zoomScaleNormal="90" workbookViewId="0">
      <pane xSplit="1" ySplit="6" topLeftCell="B23" activePane="bottomRight" state="frozen"/>
      <selection activeCell="C40" sqref="C40"/>
      <selection pane="topRight" activeCell="C40" sqref="C40"/>
      <selection pane="bottomLeft" activeCell="C40" sqref="C40"/>
      <selection pane="bottomRight" activeCell="V42" sqref="V42"/>
    </sheetView>
  </sheetViews>
  <sheetFormatPr defaultColWidth="8.81640625" defaultRowHeight="12.5"/>
  <cols>
    <col min="1" max="1" width="61.6328125" customWidth="1"/>
    <col min="2" max="2" width="9" customWidth="1"/>
    <col min="3" max="6" width="8.81640625" customWidth="1"/>
    <col min="7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220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830.206954</v>
      </c>
      <c r="C8" s="10">
        <v>3304.6212399999999</v>
      </c>
      <c r="D8" s="10">
        <v>836.993156</v>
      </c>
      <c r="E8" s="10">
        <v>827.76663799999994</v>
      </c>
      <c r="F8" s="10">
        <v>830.88650600000005</v>
      </c>
      <c r="G8" s="10">
        <v>808.97493999999995</v>
      </c>
      <c r="H8" s="10">
        <v>3247.579029</v>
      </c>
      <c r="I8" s="10">
        <v>808.85976500000004</v>
      </c>
      <c r="J8" s="10">
        <v>812.20224700000006</v>
      </c>
      <c r="K8" s="10">
        <v>857.16985999999997</v>
      </c>
      <c r="L8" s="10">
        <v>769.34715700000004</v>
      </c>
      <c r="M8" s="10">
        <v>2827.4513379999999</v>
      </c>
      <c r="N8" s="10">
        <v>812.47361100000001</v>
      </c>
      <c r="O8" s="10">
        <v>702.88790900000004</v>
      </c>
      <c r="P8" s="10">
        <v>676.56811200000004</v>
      </c>
      <c r="Q8" s="10">
        <v>635.52170599999999</v>
      </c>
      <c r="R8" s="10"/>
    </row>
    <row r="9" spans="1:18" ht="15" customHeight="1">
      <c r="A9" s="5" t="s">
        <v>185</v>
      </c>
      <c r="B9" s="19">
        <v>470.58939299999997</v>
      </c>
      <c r="C9" s="10">
        <v>1804.5175839999999</v>
      </c>
      <c r="D9" s="10">
        <v>469.34790299999997</v>
      </c>
      <c r="E9" s="10">
        <v>447.09896300000003</v>
      </c>
      <c r="F9" s="10">
        <v>445.29557</v>
      </c>
      <c r="G9" s="10">
        <v>442.775148</v>
      </c>
      <c r="H9" s="10">
        <v>1637.3267209999999</v>
      </c>
      <c r="I9" s="10">
        <v>415.55962</v>
      </c>
      <c r="J9" s="10">
        <v>430.12362200000001</v>
      </c>
      <c r="K9" s="10">
        <v>406.577676</v>
      </c>
      <c r="L9" s="10">
        <v>385.06580300000002</v>
      </c>
      <c r="M9" s="10">
        <v>1507.0838839999999</v>
      </c>
      <c r="N9" s="10">
        <v>385.21805799999998</v>
      </c>
      <c r="O9" s="10">
        <v>383.68579999999997</v>
      </c>
      <c r="P9" s="10">
        <v>379.00374199999999</v>
      </c>
      <c r="Q9" s="10">
        <v>359.17628400000001</v>
      </c>
    </row>
    <row r="10" spans="1:18" ht="15" customHeight="1">
      <c r="A10" s="6" t="s">
        <v>186</v>
      </c>
      <c r="B10" s="19">
        <v>389.91906</v>
      </c>
      <c r="C10" s="10">
        <v>1501.3453730000001</v>
      </c>
      <c r="D10" s="10">
        <v>386.57022899999998</v>
      </c>
      <c r="E10" s="10">
        <v>378.765579</v>
      </c>
      <c r="F10" s="10">
        <v>370.91284400000001</v>
      </c>
      <c r="G10" s="10">
        <v>365.096721</v>
      </c>
      <c r="H10" s="10">
        <v>1386.8683880000001</v>
      </c>
      <c r="I10" s="10">
        <v>354.99949500000002</v>
      </c>
      <c r="J10" s="10">
        <v>354.424305</v>
      </c>
      <c r="K10" s="10">
        <v>343.983137</v>
      </c>
      <c r="L10" s="10">
        <v>333.46145100000001</v>
      </c>
      <c r="M10" s="10">
        <v>1268.6987220000001</v>
      </c>
      <c r="N10" s="10">
        <v>322.50972100000001</v>
      </c>
      <c r="O10" s="10">
        <v>325.08379300000001</v>
      </c>
      <c r="P10" s="10">
        <v>314.84784400000001</v>
      </c>
      <c r="Q10" s="10">
        <v>306.257364</v>
      </c>
    </row>
    <row r="11" spans="1:18" ht="15" customHeight="1">
      <c r="A11" s="6" t="s">
        <v>187</v>
      </c>
      <c r="B11" s="19">
        <v>80.670332999999999</v>
      </c>
      <c r="C11" s="10">
        <v>303.172211</v>
      </c>
      <c r="D11" s="10">
        <v>82.777674000000005</v>
      </c>
      <c r="E11" s="10">
        <v>68.333383999999995</v>
      </c>
      <c r="F11" s="10">
        <v>74.382726000000005</v>
      </c>
      <c r="G11" s="10">
        <v>77.678426999999999</v>
      </c>
      <c r="H11" s="10">
        <v>250.45833300000001</v>
      </c>
      <c r="I11" s="10">
        <v>60.560124999999999</v>
      </c>
      <c r="J11" s="10">
        <v>75.699316999999994</v>
      </c>
      <c r="K11" s="10">
        <v>62.594538999999997</v>
      </c>
      <c r="L11" s="10">
        <v>51.604351999999999</v>
      </c>
      <c r="M11" s="10">
        <v>238.38516200000001</v>
      </c>
      <c r="N11" s="10">
        <v>62.708337</v>
      </c>
      <c r="O11" s="10">
        <v>58.602007</v>
      </c>
      <c r="P11" s="10">
        <v>64.155897999999993</v>
      </c>
      <c r="Q11" s="10">
        <v>52.91892</v>
      </c>
    </row>
    <row r="12" spans="1:18" ht="15" customHeight="1">
      <c r="A12" s="3" t="s">
        <v>5</v>
      </c>
      <c r="B12" s="19">
        <v>8.7397379999999991</v>
      </c>
      <c r="C12" s="10">
        <v>50.422516999999999</v>
      </c>
      <c r="D12" s="10">
        <v>12.257994</v>
      </c>
      <c r="E12" s="10">
        <v>7.4745520000000001</v>
      </c>
      <c r="F12" s="10">
        <v>24.063818999999999</v>
      </c>
      <c r="G12" s="10">
        <v>6.6261520000000003</v>
      </c>
      <c r="H12" s="10">
        <v>52.760095999999997</v>
      </c>
      <c r="I12" s="10">
        <v>11.105321</v>
      </c>
      <c r="J12" s="10">
        <v>7.2018659999999999</v>
      </c>
      <c r="K12" s="10">
        <v>27.329262</v>
      </c>
      <c r="L12" s="10">
        <v>7.1236470000000001</v>
      </c>
      <c r="M12" s="10">
        <v>53.598241000000002</v>
      </c>
      <c r="N12" s="10">
        <v>9.2258560000000003</v>
      </c>
      <c r="O12" s="10">
        <v>19.250145</v>
      </c>
      <c r="P12" s="10">
        <v>18.549707999999999</v>
      </c>
      <c r="Q12" s="10">
        <v>6.5725319999999998</v>
      </c>
    </row>
    <row r="13" spans="1:18" ht="25">
      <c r="A13" s="279" t="s">
        <v>312</v>
      </c>
      <c r="B13" s="19">
        <v>-71.257042999999996</v>
      </c>
      <c r="C13" s="10">
        <v>-342.78504700000002</v>
      </c>
      <c r="D13" s="10">
        <v>-113.10832499999999</v>
      </c>
      <c r="E13" s="10">
        <v>-64.626441999999997</v>
      </c>
      <c r="F13" s="10">
        <v>-63.558553000000003</v>
      </c>
      <c r="G13" s="10">
        <v>-101.491727</v>
      </c>
      <c r="H13" s="10">
        <v>-197.907208</v>
      </c>
      <c r="I13" s="10">
        <v>-85.663018999999991</v>
      </c>
      <c r="J13" s="10">
        <v>-47.382592000000002</v>
      </c>
      <c r="K13" s="10">
        <v>-35.964827999999997</v>
      </c>
      <c r="L13" s="10">
        <v>-28.896768999999999</v>
      </c>
      <c r="M13" s="10">
        <v>-73.769111000000009</v>
      </c>
      <c r="N13" s="10">
        <v>-24.769224999999999</v>
      </c>
      <c r="O13" s="10">
        <v>-58.884782999999999</v>
      </c>
      <c r="P13" s="10">
        <v>-0.35782300000000333</v>
      </c>
      <c r="Q13" s="10">
        <v>10.242719999999998</v>
      </c>
    </row>
    <row r="14" spans="1:18" ht="15" customHeight="1">
      <c r="A14" s="18" t="s">
        <v>6</v>
      </c>
      <c r="B14" s="19">
        <v>453.77792099999999</v>
      </c>
      <c r="C14" s="10">
        <v>1683.6948299999999</v>
      </c>
      <c r="D14" s="10">
        <v>446.13539600000001</v>
      </c>
      <c r="E14" s="10">
        <v>419.10321599999997</v>
      </c>
      <c r="F14" s="10">
        <v>409.00823100000002</v>
      </c>
      <c r="G14" s="10">
        <v>409.44798700000001</v>
      </c>
      <c r="H14" s="10">
        <v>1537.1039490000001</v>
      </c>
      <c r="I14" s="10">
        <v>393.28834699999999</v>
      </c>
      <c r="J14" s="10">
        <v>383.62321600000001</v>
      </c>
      <c r="K14" s="10">
        <v>377.71625899999998</v>
      </c>
      <c r="L14" s="10">
        <v>382.47612700000002</v>
      </c>
      <c r="M14" s="10">
        <v>1512.3659150000001</v>
      </c>
      <c r="N14" s="10">
        <v>369.179666</v>
      </c>
      <c r="O14" s="10">
        <v>365.04075999999998</v>
      </c>
      <c r="P14" s="10">
        <v>374.47080799999998</v>
      </c>
      <c r="Q14" s="10">
        <v>403.67468100000002</v>
      </c>
    </row>
    <row r="15" spans="1:18" ht="15" customHeight="1">
      <c r="A15" s="7" t="s">
        <v>42</v>
      </c>
      <c r="B15" s="19">
        <v>60.816060999999998</v>
      </c>
      <c r="C15" s="10">
        <v>201.12055100000001</v>
      </c>
      <c r="D15" s="10">
        <v>51.260314000000001</v>
      </c>
      <c r="E15" s="10">
        <v>49.211717999999998</v>
      </c>
      <c r="F15" s="10">
        <v>46.166511999999997</v>
      </c>
      <c r="G15" s="10">
        <v>54.482007000000003</v>
      </c>
      <c r="H15" s="10">
        <v>235.16560899999999</v>
      </c>
      <c r="I15" s="10">
        <v>57.041576999999997</v>
      </c>
      <c r="J15" s="10">
        <v>42.558985</v>
      </c>
      <c r="K15" s="10">
        <v>48.171255000000002</v>
      </c>
      <c r="L15" s="10">
        <v>87.393792000000005</v>
      </c>
      <c r="M15" s="10">
        <v>212.58069399999999</v>
      </c>
      <c r="N15" s="10">
        <v>47.502392999999998</v>
      </c>
      <c r="O15" s="10">
        <v>34.523446</v>
      </c>
      <c r="P15" s="10">
        <v>89.198617999999996</v>
      </c>
      <c r="Q15" s="10">
        <v>41.356237</v>
      </c>
    </row>
    <row r="16" spans="1:18" ht="15" customHeight="1">
      <c r="A16" s="13" t="s">
        <v>44</v>
      </c>
      <c r="B16" s="272">
        <v>1752.873024</v>
      </c>
      <c r="C16" s="276">
        <v>6701.5916749999997</v>
      </c>
      <c r="D16" s="276">
        <v>1702.886438</v>
      </c>
      <c r="E16" s="276">
        <v>1686.0286450000001</v>
      </c>
      <c r="F16" s="276">
        <v>1691.862085</v>
      </c>
      <c r="G16" s="276">
        <v>1620.814507</v>
      </c>
      <c r="H16" s="12">
        <v>6512.0281960000002</v>
      </c>
      <c r="I16" s="276">
        <v>1600.191611</v>
      </c>
      <c r="J16" s="12">
        <v>1628.327344</v>
      </c>
      <c r="K16" s="12">
        <v>1680.9994839999999</v>
      </c>
      <c r="L16" s="12">
        <v>1602.509757</v>
      </c>
      <c r="M16" s="12">
        <v>6039.3109610000001</v>
      </c>
      <c r="N16" s="12">
        <v>1598.830359</v>
      </c>
      <c r="O16" s="12">
        <v>1446.503277</v>
      </c>
      <c r="P16" s="12">
        <v>1537.4331649999999</v>
      </c>
      <c r="Q16" s="12">
        <v>1456.5441599999999</v>
      </c>
    </row>
    <row r="17" spans="1:17" ht="15" customHeight="1">
      <c r="A17" s="3" t="s">
        <v>188</v>
      </c>
      <c r="B17" s="19">
        <v>-899.69896300000005</v>
      </c>
      <c r="C17" s="10">
        <v>-2495.9561450000001</v>
      </c>
      <c r="D17" s="10">
        <v>-589.14806699999997</v>
      </c>
      <c r="E17" s="10">
        <v>-563.08846000000005</v>
      </c>
      <c r="F17" s="10">
        <v>-502.95027800000003</v>
      </c>
      <c r="G17" s="10">
        <v>-840.76934000000006</v>
      </c>
      <c r="H17" s="10">
        <v>-2532.2880049999999</v>
      </c>
      <c r="I17" s="10">
        <v>-582.84006599999998</v>
      </c>
      <c r="J17" s="10">
        <v>-555.53954699999997</v>
      </c>
      <c r="K17" s="10">
        <v>-545.08820000000003</v>
      </c>
      <c r="L17" s="10">
        <v>-848.82019200000002</v>
      </c>
      <c r="M17" s="10">
        <v>-2359.7992340000001</v>
      </c>
      <c r="N17" s="10">
        <v>-541.51239799999996</v>
      </c>
      <c r="O17" s="10">
        <v>-508.96230300000002</v>
      </c>
      <c r="P17" s="10">
        <v>-483.80608899999999</v>
      </c>
      <c r="Q17" s="10">
        <v>-825.51844400000004</v>
      </c>
    </row>
    <row r="18" spans="1:17" ht="15" customHeight="1">
      <c r="A18" s="6" t="s">
        <v>189</v>
      </c>
      <c r="B18" s="19">
        <v>-628.035481</v>
      </c>
      <c r="C18" s="10">
        <v>-2514.1067600000001</v>
      </c>
      <c r="D18" s="10">
        <v>-665.53063299999997</v>
      </c>
      <c r="E18" s="10">
        <v>-633.78436699999997</v>
      </c>
      <c r="F18" s="10">
        <v>-608.68199100000004</v>
      </c>
      <c r="G18" s="10">
        <v>-606.10976900000003</v>
      </c>
      <c r="H18" s="10">
        <v>-2462.9783440000001</v>
      </c>
      <c r="I18" s="10">
        <v>-642.50789099999997</v>
      </c>
      <c r="J18" s="10">
        <v>-625.24028899999996</v>
      </c>
      <c r="K18" s="10">
        <v>-611.44486600000005</v>
      </c>
      <c r="L18" s="10">
        <v>-583.78529800000001</v>
      </c>
      <c r="M18" s="10">
        <v>-2283.7358119999999</v>
      </c>
      <c r="N18" s="10">
        <v>-612.10224300000004</v>
      </c>
      <c r="O18" s="10">
        <v>-573.60789899999997</v>
      </c>
      <c r="P18" s="10">
        <v>-554.28061500000001</v>
      </c>
      <c r="Q18" s="10">
        <v>-543.74505499999998</v>
      </c>
    </row>
    <row r="19" spans="1:17" ht="15" customHeight="1">
      <c r="A19" s="6" t="s">
        <v>190</v>
      </c>
      <c r="B19" s="19">
        <v>-355.75796800000001</v>
      </c>
      <c r="C19" s="10">
        <v>-284.52687400000002</v>
      </c>
      <c r="D19" s="10">
        <v>2.1166000000000001E-2</v>
      </c>
      <c r="E19" s="10">
        <v>-1.2635E-2</v>
      </c>
      <c r="F19" s="10">
        <v>32.463911000000003</v>
      </c>
      <c r="G19" s="10">
        <v>-316.99931600000002</v>
      </c>
      <c r="H19" s="10">
        <v>-361.21665400000001</v>
      </c>
      <c r="I19" s="10">
        <v>-8.1417579999999994</v>
      </c>
      <c r="J19" s="10">
        <v>-8.5876999999999995E-2</v>
      </c>
      <c r="K19" s="10">
        <v>-5.6863510000000002</v>
      </c>
      <c r="L19" s="10">
        <v>-347.30266799999998</v>
      </c>
      <c r="M19" s="10">
        <v>-349.12973</v>
      </c>
      <c r="N19" s="10">
        <v>5.156E-3</v>
      </c>
      <c r="O19" s="10">
        <v>0.81667599999999996</v>
      </c>
      <c r="P19" s="10">
        <v>3.9830489999999998</v>
      </c>
      <c r="Q19" s="10">
        <v>-353.93461100000002</v>
      </c>
    </row>
    <row r="20" spans="1:17" ht="15" customHeight="1">
      <c r="A20" s="6" t="s">
        <v>191</v>
      </c>
      <c r="B20" s="19">
        <v>84.094486000000003</v>
      </c>
      <c r="C20" s="10">
        <v>302.67748899999998</v>
      </c>
      <c r="D20" s="10">
        <v>76.361400000000003</v>
      </c>
      <c r="E20" s="10">
        <v>70.708541999999994</v>
      </c>
      <c r="F20" s="10">
        <v>73.267802000000003</v>
      </c>
      <c r="G20" s="10">
        <v>82.339744999999994</v>
      </c>
      <c r="H20" s="10">
        <v>291.906993</v>
      </c>
      <c r="I20" s="10">
        <v>67.809583000000003</v>
      </c>
      <c r="J20" s="10">
        <v>69.786619000000002</v>
      </c>
      <c r="K20" s="10">
        <v>72.043017000000006</v>
      </c>
      <c r="L20" s="10">
        <v>82.267774000000003</v>
      </c>
      <c r="M20" s="10">
        <v>273.06630799999999</v>
      </c>
      <c r="N20" s="10">
        <v>70.584688999999997</v>
      </c>
      <c r="O20" s="10">
        <v>63.828919999999997</v>
      </c>
      <c r="P20" s="10">
        <v>66.491477000000003</v>
      </c>
      <c r="Q20" s="10">
        <v>72.161221999999995</v>
      </c>
    </row>
    <row r="21" spans="1:17" ht="15" customHeight="1">
      <c r="A21" s="3" t="s">
        <v>192</v>
      </c>
      <c r="B21" s="19">
        <v>-383.166518</v>
      </c>
      <c r="C21" s="10">
        <v>-1449.3220269999999</v>
      </c>
      <c r="D21" s="10">
        <v>-385.61103700000001</v>
      </c>
      <c r="E21" s="10">
        <v>-360.07330200000001</v>
      </c>
      <c r="F21" s="10">
        <v>-363.34046999999998</v>
      </c>
      <c r="G21" s="10">
        <v>-340.29721799999999</v>
      </c>
      <c r="H21" s="10">
        <v>-1284.7287409999999</v>
      </c>
      <c r="I21" s="10">
        <v>-340.93714299999999</v>
      </c>
      <c r="J21" s="10">
        <v>-326.97591199999999</v>
      </c>
      <c r="K21" s="10">
        <v>-313.22402799999998</v>
      </c>
      <c r="L21" s="10">
        <v>-303.591658</v>
      </c>
      <c r="M21" s="10">
        <v>-1174.1935599999999</v>
      </c>
      <c r="N21" s="10">
        <v>-277.01126099999999</v>
      </c>
      <c r="O21" s="10">
        <v>-313.53490799999997</v>
      </c>
      <c r="P21" s="10">
        <v>-241.79147699999999</v>
      </c>
      <c r="Q21" s="10">
        <v>-341.85591399999998</v>
      </c>
    </row>
    <row r="22" spans="1:17" ht="15" customHeight="1">
      <c r="A22" s="6" t="s">
        <v>234</v>
      </c>
      <c r="B22" s="19">
        <v>-63.164003999999998</v>
      </c>
      <c r="C22" s="10">
        <v>-241.924183</v>
      </c>
      <c r="D22" s="10">
        <v>-63.331122000000001</v>
      </c>
      <c r="E22" s="10">
        <v>-61.968580000000003</v>
      </c>
      <c r="F22" s="10">
        <v>-59.432827000000003</v>
      </c>
      <c r="G22" s="10">
        <v>-57.191654</v>
      </c>
      <c r="H22" s="10">
        <v>-219.77489800000001</v>
      </c>
      <c r="I22" s="10">
        <v>-56.833274000000003</v>
      </c>
      <c r="J22" s="10">
        <v>-58.125596999999999</v>
      </c>
      <c r="K22" s="10">
        <v>-53.324832999999998</v>
      </c>
      <c r="L22" s="10">
        <v>-51.491194</v>
      </c>
      <c r="M22" s="10">
        <v>-197.68108100000001</v>
      </c>
      <c r="N22" s="10">
        <v>-51.514313999999999</v>
      </c>
      <c r="O22" s="10">
        <v>-50.914154000000003</v>
      </c>
      <c r="P22" s="10">
        <v>-48.494253</v>
      </c>
      <c r="Q22" s="1">
        <v>-46.758360000000003</v>
      </c>
    </row>
    <row r="23" spans="1:17" ht="15" customHeight="1">
      <c r="A23" s="6" t="s">
        <v>193</v>
      </c>
      <c r="B23" s="19">
        <v>-330.006595</v>
      </c>
      <c r="C23" s="10">
        <v>-1246.703303</v>
      </c>
      <c r="D23" s="10">
        <v>-336.71890100000002</v>
      </c>
      <c r="E23" s="10">
        <v>-310.74323900000002</v>
      </c>
      <c r="F23" s="10">
        <v>-310.65729800000003</v>
      </c>
      <c r="G23" s="10">
        <v>-288.583865</v>
      </c>
      <c r="H23" s="10">
        <v>-1115.98254</v>
      </c>
      <c r="I23" s="10">
        <v>-304.88816700000001</v>
      </c>
      <c r="J23" s="10">
        <v>-292.333731</v>
      </c>
      <c r="K23" s="10">
        <v>-269.08651600000002</v>
      </c>
      <c r="L23" s="10">
        <v>-249.674126</v>
      </c>
      <c r="M23" s="10">
        <v>-1084.042942</v>
      </c>
      <c r="N23" s="10">
        <v>-239.27680000000001</v>
      </c>
      <c r="O23" s="10">
        <v>-277.33161899999999</v>
      </c>
      <c r="P23" s="10">
        <v>-286.04056500000002</v>
      </c>
      <c r="Q23" s="10">
        <v>-281.393958</v>
      </c>
    </row>
    <row r="24" spans="1:17" ht="15" customHeight="1">
      <c r="A24" s="211" t="s">
        <v>194</v>
      </c>
      <c r="B24" s="19">
        <v>-223.70966799999999</v>
      </c>
      <c r="C24" s="10">
        <v>-837.24112100000002</v>
      </c>
      <c r="D24" s="10">
        <v>-227.74842899999999</v>
      </c>
      <c r="E24" s="10">
        <v>-209.05735200000001</v>
      </c>
      <c r="F24" s="10">
        <v>-209.75367299999999</v>
      </c>
      <c r="G24" s="10">
        <v>-190.681667</v>
      </c>
      <c r="H24" s="10">
        <v>-734.33548699999994</v>
      </c>
      <c r="I24" s="10">
        <v>-210.74956399999999</v>
      </c>
      <c r="J24" s="10">
        <v>-193.91211200000001</v>
      </c>
      <c r="K24" s="10">
        <v>-173.46436299999999</v>
      </c>
      <c r="L24" s="10">
        <v>-156.20944800000001</v>
      </c>
      <c r="M24" s="10">
        <v>-711.07644900000003</v>
      </c>
      <c r="N24" s="10">
        <v>-142.32228000000001</v>
      </c>
      <c r="O24" s="10">
        <v>-182.858293</v>
      </c>
      <c r="P24" s="10">
        <v>-193.185169</v>
      </c>
      <c r="Q24" s="10">
        <v>-192.71070700000001</v>
      </c>
    </row>
    <row r="25" spans="1:17" ht="15" customHeight="1">
      <c r="A25" s="6" t="s">
        <v>187</v>
      </c>
      <c r="B25" s="19">
        <v>-53.159922999999999</v>
      </c>
      <c r="C25" s="10">
        <v>-202.61872399999999</v>
      </c>
      <c r="D25" s="10">
        <v>-48.892136000000001</v>
      </c>
      <c r="E25" s="10">
        <v>-49.330063000000003</v>
      </c>
      <c r="F25" s="10">
        <v>-52.683171999999999</v>
      </c>
      <c r="G25" s="10">
        <v>-51.713352999999998</v>
      </c>
      <c r="H25" s="10">
        <v>-168.74620100000001</v>
      </c>
      <c r="I25" s="10">
        <v>-36.048976000000003</v>
      </c>
      <c r="J25" s="10">
        <v>-34.642181000000001</v>
      </c>
      <c r="K25" s="10">
        <v>-44.137512000000001</v>
      </c>
      <c r="L25" s="10">
        <v>-53.917532000000001</v>
      </c>
      <c r="M25" s="10">
        <v>-90.150617999999994</v>
      </c>
      <c r="N25" s="10">
        <v>-37.734461000000003</v>
      </c>
      <c r="O25" s="10">
        <v>-36.203288999999998</v>
      </c>
      <c r="P25" s="10">
        <v>44.249088</v>
      </c>
      <c r="Q25" s="10">
        <v>-60.461956000000001</v>
      </c>
    </row>
    <row r="26" spans="1:17" ht="15" customHeight="1">
      <c r="A26" s="3" t="s">
        <v>195</v>
      </c>
      <c r="B26" s="19">
        <v>-4.4688660000000002</v>
      </c>
      <c r="C26" s="10">
        <v>-62.659944000000003</v>
      </c>
      <c r="D26" s="10">
        <v>-9.7437769999999997</v>
      </c>
      <c r="E26" s="10">
        <v>-19.737264</v>
      </c>
      <c r="F26" s="10">
        <v>-9.357647</v>
      </c>
      <c r="G26" s="10">
        <v>-23.821256000000002</v>
      </c>
      <c r="H26" s="10">
        <v>-62.668562999999999</v>
      </c>
      <c r="I26" s="10">
        <v>-19.012172</v>
      </c>
      <c r="J26" s="10">
        <v>-6.6040979999999996</v>
      </c>
      <c r="K26" s="10">
        <v>-15.720262</v>
      </c>
      <c r="L26" s="10">
        <v>-21.332031000000001</v>
      </c>
      <c r="M26" s="10">
        <v>21.301907</v>
      </c>
      <c r="N26" s="10">
        <v>-15.436318999999999</v>
      </c>
      <c r="O26" s="10">
        <v>-4.5381819999999999</v>
      </c>
      <c r="P26" s="10">
        <v>15.251166</v>
      </c>
      <c r="Q26" s="10">
        <v>26.025241999999999</v>
      </c>
    </row>
    <row r="27" spans="1:17" ht="15" customHeight="1">
      <c r="A27" s="3" t="s">
        <v>1</v>
      </c>
      <c r="B27" s="19">
        <v>-23.721494</v>
      </c>
      <c r="C27" s="10">
        <v>-260.081053</v>
      </c>
      <c r="D27" s="10">
        <v>-58.338343999999999</v>
      </c>
      <c r="E27" s="10">
        <v>-41.730536000000001</v>
      </c>
      <c r="F27" s="10">
        <v>-123.37475999999999</v>
      </c>
      <c r="G27" s="10">
        <v>-36.637413000000002</v>
      </c>
      <c r="H27" s="10">
        <v>-114.44959</v>
      </c>
      <c r="I27" s="10">
        <v>-28.281033999999998</v>
      </c>
      <c r="J27" s="10">
        <v>-57.798138000000002</v>
      </c>
      <c r="K27" s="10">
        <v>-39.534402</v>
      </c>
      <c r="L27" s="10">
        <v>11.163983999999999</v>
      </c>
      <c r="M27" s="10">
        <v>-46.213774000000001</v>
      </c>
      <c r="N27" s="10">
        <v>-43.245054000000003</v>
      </c>
      <c r="O27" s="10">
        <v>-21.185739000000002</v>
      </c>
      <c r="P27" s="10">
        <v>24.720034999999999</v>
      </c>
      <c r="Q27" s="10">
        <v>-6.5030159999999997</v>
      </c>
    </row>
    <row r="28" spans="1:17" ht="15" customHeight="1">
      <c r="A28" s="6" t="s">
        <v>196</v>
      </c>
      <c r="B28" s="19">
        <v>-23.573625</v>
      </c>
      <c r="C28" s="10">
        <v>-246.25971000000001</v>
      </c>
      <c r="D28" s="10">
        <v>-47.759954999999998</v>
      </c>
      <c r="E28" s="10">
        <v>-39.689808999999997</v>
      </c>
      <c r="F28" s="10">
        <v>-122.280635</v>
      </c>
      <c r="G28" s="10">
        <v>-36.529311</v>
      </c>
      <c r="H28" s="10">
        <v>-81.549537000000001</v>
      </c>
      <c r="I28" s="10">
        <v>-10.281098</v>
      </c>
      <c r="J28" s="10">
        <v>-41.574401000000002</v>
      </c>
      <c r="K28" s="10">
        <v>-38.787049000000003</v>
      </c>
      <c r="L28" s="10">
        <v>9.0930110000000006</v>
      </c>
      <c r="M28" s="10">
        <v>-34.648418999999997</v>
      </c>
      <c r="N28" s="10">
        <v>-38.333458999999998</v>
      </c>
      <c r="O28" s="10">
        <v>-20.865302</v>
      </c>
      <c r="P28" s="10">
        <v>25.168690000000002</v>
      </c>
      <c r="Q28" s="10">
        <v>-0.61834800000000001</v>
      </c>
    </row>
    <row r="29" spans="1:1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-9.9999999999999995E-7</v>
      </c>
      <c r="J29" s="10">
        <v>0</v>
      </c>
      <c r="K29" s="10">
        <v>9.9999999999999995E-7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</row>
    <row r="30" spans="1:17" ht="15" customHeight="1">
      <c r="A30" s="6" t="s">
        <v>198</v>
      </c>
      <c r="B30" s="19">
        <v>-0.147869</v>
      </c>
      <c r="C30" s="10">
        <v>-13.821343000000001</v>
      </c>
      <c r="D30" s="10">
        <v>-10.578389</v>
      </c>
      <c r="E30" s="10">
        <v>-2.040727</v>
      </c>
      <c r="F30" s="10">
        <v>-1.094125</v>
      </c>
      <c r="G30" s="10">
        <v>-0.108102</v>
      </c>
      <c r="H30" s="10">
        <v>-32.900053</v>
      </c>
      <c r="I30" s="10">
        <v>-17.999935000000001</v>
      </c>
      <c r="J30" s="10">
        <v>-16.223737</v>
      </c>
      <c r="K30" s="10">
        <v>-0.74735399999999996</v>
      </c>
      <c r="L30" s="10">
        <v>2.070973</v>
      </c>
      <c r="M30" s="10">
        <v>-11.565355</v>
      </c>
      <c r="N30" s="10">
        <v>-4.9115950000000002</v>
      </c>
      <c r="O30" s="10">
        <v>-0.32043700000000003</v>
      </c>
      <c r="P30" s="10">
        <v>-0.44865500000000003</v>
      </c>
      <c r="Q30" s="10">
        <v>-5.8846679999999996</v>
      </c>
    </row>
    <row r="31" spans="1:17" ht="15" customHeight="1">
      <c r="A31" s="3" t="s">
        <v>17</v>
      </c>
      <c r="B31" s="19">
        <v>1.485276</v>
      </c>
      <c r="C31" s="10">
        <v>79.556158999999994</v>
      </c>
      <c r="D31" s="10">
        <v>-0.20458499999999999</v>
      </c>
      <c r="E31" s="10">
        <v>77.99973</v>
      </c>
      <c r="F31" s="10">
        <v>1.3250690000000001</v>
      </c>
      <c r="G31" s="10">
        <v>0.43594500000000003</v>
      </c>
      <c r="H31" s="10">
        <v>-2.5967199999999999</v>
      </c>
      <c r="I31" s="10">
        <v>0.50432900000000003</v>
      </c>
      <c r="J31" s="10">
        <v>0.13596900000000001</v>
      </c>
      <c r="K31" s="10">
        <v>-1.0750770000000001</v>
      </c>
      <c r="L31" s="10">
        <v>-2.1619410000000001</v>
      </c>
      <c r="M31" s="10">
        <v>-8.5178989999999999</v>
      </c>
      <c r="N31" s="10">
        <v>-2.1382460000000001</v>
      </c>
      <c r="O31" s="10">
        <v>-2.7710319999999999</v>
      </c>
      <c r="P31" s="10">
        <v>-2.0037189999999998</v>
      </c>
      <c r="Q31" s="10">
        <v>-1.6049020000000001</v>
      </c>
    </row>
    <row r="32" spans="1:17" ht="15" customHeight="1">
      <c r="A32" s="13" t="s">
        <v>45</v>
      </c>
      <c r="B32" s="272">
        <v>443.302459</v>
      </c>
      <c r="C32" s="276">
        <v>2513.1286650000002</v>
      </c>
      <c r="D32" s="276">
        <v>659.84062800000004</v>
      </c>
      <c r="E32" s="276">
        <v>779.39881300000002</v>
      </c>
      <c r="F32" s="276">
        <v>694.16399899999999</v>
      </c>
      <c r="G32" s="276">
        <v>379.72522500000002</v>
      </c>
      <c r="H32" s="12">
        <v>2515.2965770000001</v>
      </c>
      <c r="I32" s="276">
        <v>629.62552500000004</v>
      </c>
      <c r="J32" s="12">
        <v>681.54561799999999</v>
      </c>
      <c r="K32" s="12">
        <v>766.35751500000003</v>
      </c>
      <c r="L32" s="12">
        <v>437.76791900000001</v>
      </c>
      <c r="M32" s="12">
        <v>2471.8884010000002</v>
      </c>
      <c r="N32" s="12">
        <v>719.48708099999999</v>
      </c>
      <c r="O32" s="12">
        <v>595.51111300000002</v>
      </c>
      <c r="P32" s="12">
        <v>849.80308100000002</v>
      </c>
      <c r="Q32" s="12">
        <v>307.08712600000001</v>
      </c>
    </row>
    <row r="33" spans="1:17" ht="15" customHeight="1">
      <c r="A33" s="212" t="s">
        <v>9</v>
      </c>
      <c r="B33" s="20">
        <v>-162.613235</v>
      </c>
      <c r="C33" s="14">
        <v>-667.41711599999996</v>
      </c>
      <c r="D33" s="14">
        <v>-172.58048299999999</v>
      </c>
      <c r="E33" s="14">
        <v>-181.871264</v>
      </c>
      <c r="F33" s="14">
        <v>-175.71155300000001</v>
      </c>
      <c r="G33" s="14">
        <v>-137.253816</v>
      </c>
      <c r="H33" s="14">
        <v>-649.98118699999998</v>
      </c>
      <c r="I33" s="14">
        <v>-155.90983800000001</v>
      </c>
      <c r="J33" s="14">
        <v>-164.286216</v>
      </c>
      <c r="K33" s="14">
        <v>-190.92415500000001</v>
      </c>
      <c r="L33" s="14">
        <v>-138.86097799999999</v>
      </c>
      <c r="M33" s="14">
        <v>-595.78614600000003</v>
      </c>
      <c r="N33" s="14">
        <v>-174.317195</v>
      </c>
      <c r="O33" s="14">
        <v>-148.23259200000001</v>
      </c>
      <c r="P33" s="14">
        <v>-197.39615000000001</v>
      </c>
      <c r="Q33" s="14">
        <v>-75.840209000000002</v>
      </c>
    </row>
    <row r="34" spans="1:17" ht="15" customHeight="1">
      <c r="A34" s="13" t="s">
        <v>46</v>
      </c>
      <c r="B34" s="272">
        <v>280.68922400000002</v>
      </c>
      <c r="C34" s="276">
        <v>1845.7115490000001</v>
      </c>
      <c r="D34" s="276">
        <v>487.26014500000002</v>
      </c>
      <c r="E34" s="276">
        <v>597.52754900000002</v>
      </c>
      <c r="F34" s="276">
        <v>518.45244600000001</v>
      </c>
      <c r="G34" s="276">
        <v>242.47140899999999</v>
      </c>
      <c r="H34" s="12">
        <v>1865.31539</v>
      </c>
      <c r="I34" s="276">
        <v>473.715687</v>
      </c>
      <c r="J34" s="12">
        <v>517.25940200000002</v>
      </c>
      <c r="K34" s="12">
        <v>575.43335999999999</v>
      </c>
      <c r="L34" s="12">
        <v>298.90694100000002</v>
      </c>
      <c r="M34" s="12">
        <v>1876.102255</v>
      </c>
      <c r="N34" s="12">
        <v>545.16988600000002</v>
      </c>
      <c r="O34" s="12">
        <v>447.27852100000001</v>
      </c>
      <c r="P34" s="12">
        <v>652.40693099999999</v>
      </c>
      <c r="Q34" s="12">
        <v>231.246917</v>
      </c>
    </row>
    <row r="35" spans="1:17" ht="15" customHeight="1">
      <c r="A35" s="6" t="s">
        <v>205</v>
      </c>
      <c r="B35" s="19">
        <v>0</v>
      </c>
      <c r="C35" s="10">
        <v>-0.75393299999999996</v>
      </c>
      <c r="D35" s="10">
        <v>-0.19343399999999999</v>
      </c>
      <c r="E35" s="10">
        <v>-0.209423</v>
      </c>
      <c r="F35" s="10">
        <v>-0.208149</v>
      </c>
      <c r="G35" s="10">
        <v>-0.142927</v>
      </c>
      <c r="H35" s="10">
        <v>-0.83059899999999998</v>
      </c>
      <c r="I35" s="10">
        <v>-0.17876900000000001</v>
      </c>
      <c r="J35" s="10">
        <v>-0.23094600000000001</v>
      </c>
      <c r="K35" s="10">
        <v>-0.42088399999999998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</row>
    <row r="36" spans="1:17" ht="15" customHeight="1">
      <c r="A36" s="213" t="s">
        <v>11</v>
      </c>
      <c r="B36" s="214">
        <v>280.68922400000002</v>
      </c>
      <c r="C36" s="21">
        <v>1846.4654820000001</v>
      </c>
      <c r="D36" s="21">
        <v>487.45357899999999</v>
      </c>
      <c r="E36" s="21">
        <v>597.73697200000004</v>
      </c>
      <c r="F36" s="21">
        <v>518.66059499999994</v>
      </c>
      <c r="G36" s="21">
        <v>242.61433600000001</v>
      </c>
      <c r="H36" s="21">
        <v>1866.1459890000001</v>
      </c>
      <c r="I36" s="21">
        <v>473.89445599999999</v>
      </c>
      <c r="J36" s="21">
        <v>517.49034800000004</v>
      </c>
      <c r="K36" s="21">
        <v>575.85424399999999</v>
      </c>
      <c r="L36" s="21">
        <v>298.90694100000002</v>
      </c>
      <c r="M36" s="21">
        <v>1876.102255</v>
      </c>
      <c r="N36" s="21">
        <v>545.16988600000002</v>
      </c>
      <c r="O36" s="21">
        <v>447.27852100000001</v>
      </c>
      <c r="P36" s="21">
        <v>652.40693099999999</v>
      </c>
      <c r="Q36" s="21">
        <v>231.246917</v>
      </c>
    </row>
    <row r="37" spans="1:17" ht="15" customHeight="1">
      <c r="A37" s="211" t="s">
        <v>2</v>
      </c>
      <c r="B37" s="19">
        <v>186.87982</v>
      </c>
      <c r="C37" s="10">
        <v>1444.8586889999999</v>
      </c>
      <c r="D37" s="10">
        <v>391.18213700000001</v>
      </c>
      <c r="E37" s="10">
        <v>502.79829899999999</v>
      </c>
      <c r="F37" s="10">
        <v>407.40200499999997</v>
      </c>
      <c r="G37" s="10">
        <v>143.476248</v>
      </c>
      <c r="H37" s="10">
        <v>1469.0180640000001</v>
      </c>
      <c r="I37" s="10">
        <v>392.28860500000002</v>
      </c>
      <c r="J37" s="10">
        <v>414.39278000000002</v>
      </c>
      <c r="K37" s="10">
        <v>448.21886000000001</v>
      </c>
      <c r="L37" s="10">
        <v>214.117819</v>
      </c>
      <c r="M37" s="10">
        <v>1317.857524</v>
      </c>
      <c r="N37" s="10">
        <v>414.54011000000003</v>
      </c>
      <c r="O37" s="10">
        <v>348.00137699999999</v>
      </c>
      <c r="P37" s="10">
        <v>417.602712</v>
      </c>
      <c r="Q37" s="10">
        <v>137.713325</v>
      </c>
    </row>
    <row r="38" spans="1:17" ht="15" customHeight="1">
      <c r="A38" s="211" t="s">
        <v>3</v>
      </c>
      <c r="B38" s="19">
        <v>93.809404000000001</v>
      </c>
      <c r="C38" s="10">
        <v>401.60679299999998</v>
      </c>
      <c r="D38" s="10">
        <v>96.271441999999993</v>
      </c>
      <c r="E38" s="10">
        <v>94.938672999999994</v>
      </c>
      <c r="F38" s="10">
        <v>111.25859</v>
      </c>
      <c r="G38" s="10">
        <v>99.138087999999996</v>
      </c>
      <c r="H38" s="10">
        <v>397.127925</v>
      </c>
      <c r="I38" s="10">
        <v>81.605851000000001</v>
      </c>
      <c r="J38" s="10">
        <v>103.097568</v>
      </c>
      <c r="K38" s="10">
        <v>127.635384</v>
      </c>
      <c r="L38" s="10">
        <v>84.789122000000006</v>
      </c>
      <c r="M38" s="10">
        <v>558.244731</v>
      </c>
      <c r="N38" s="10">
        <v>130.62977599999999</v>
      </c>
      <c r="O38" s="10">
        <v>99.277144000000007</v>
      </c>
      <c r="P38" s="10">
        <v>234.80421899999999</v>
      </c>
      <c r="Q38" s="10">
        <v>93.533591999999999</v>
      </c>
    </row>
    <row r="39" spans="1:17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7" ht="15" customHeight="1">
      <c r="A40" s="6" t="s">
        <v>199</v>
      </c>
      <c r="B40" s="19">
        <v>126203.508369</v>
      </c>
      <c r="C40" s="10">
        <v>123887.417075</v>
      </c>
      <c r="D40" s="10">
        <v>123887.417075</v>
      </c>
      <c r="E40" s="10">
        <v>121831.715518</v>
      </c>
      <c r="F40" s="10">
        <v>121458.847624</v>
      </c>
      <c r="G40" s="10">
        <v>119331.27127899999</v>
      </c>
      <c r="H40" s="10">
        <v>119167.559395</v>
      </c>
      <c r="I40" s="10">
        <v>119167.559395</v>
      </c>
      <c r="J40" s="10">
        <v>118189.420568</v>
      </c>
      <c r="K40" s="10">
        <v>118344.995469</v>
      </c>
      <c r="L40" s="10">
        <v>116697.96251100001</v>
      </c>
      <c r="M40" s="10">
        <v>117221.10692200001</v>
      </c>
      <c r="N40" s="10">
        <v>117221.10692200001</v>
      </c>
      <c r="O40" s="10">
        <v>117613.338561</v>
      </c>
      <c r="P40" s="10">
        <v>114909.760847</v>
      </c>
      <c r="Q40" s="10">
        <v>111302.821513</v>
      </c>
    </row>
    <row r="41" spans="1:17" ht="15" customHeight="1">
      <c r="A41" s="211" t="s">
        <v>200</v>
      </c>
      <c r="B41" s="19">
        <v>46835.239905000002</v>
      </c>
      <c r="C41" s="10">
        <v>46296.843924000001</v>
      </c>
      <c r="D41" s="10">
        <v>46296.843924000001</v>
      </c>
      <c r="E41" s="10">
        <v>45969.512086000002</v>
      </c>
      <c r="F41" s="10">
        <v>45613.223003999999</v>
      </c>
      <c r="G41" s="10">
        <v>45397.425601000003</v>
      </c>
      <c r="H41" s="10">
        <v>45393.577996</v>
      </c>
      <c r="I41" s="10">
        <v>45393.577996</v>
      </c>
      <c r="J41" s="10">
        <v>45147.382626999999</v>
      </c>
      <c r="K41" s="10">
        <v>45030.751188000002</v>
      </c>
      <c r="L41" s="10">
        <v>44626.741820000003</v>
      </c>
      <c r="M41" s="10">
        <v>44325.968194000001</v>
      </c>
      <c r="N41" s="10">
        <v>44325.968194000001</v>
      </c>
      <c r="O41" s="10">
        <v>43840.470042000001</v>
      </c>
      <c r="P41" s="10">
        <v>43326.552296000002</v>
      </c>
      <c r="Q41" s="10">
        <v>42478.122095999999</v>
      </c>
    </row>
    <row r="42" spans="1:17" ht="15" customHeight="1">
      <c r="A42" s="6" t="s">
        <v>49</v>
      </c>
      <c r="B42" s="19">
        <v>163206.32427099999</v>
      </c>
      <c r="C42" s="10">
        <v>164482.99077999999</v>
      </c>
      <c r="D42" s="10">
        <v>164482.99077999999</v>
      </c>
      <c r="E42" s="10">
        <v>157464.76403799999</v>
      </c>
      <c r="F42" s="10">
        <v>165002.258669</v>
      </c>
      <c r="G42" s="10">
        <v>157664.76806599999</v>
      </c>
      <c r="H42" s="10">
        <v>154237.74069800001</v>
      </c>
      <c r="I42" s="10">
        <v>154237.74069800001</v>
      </c>
      <c r="J42" s="10">
        <v>155868.22463499999</v>
      </c>
      <c r="K42" s="10">
        <v>160502.53824699999</v>
      </c>
      <c r="L42" s="10">
        <v>147749.04856900001</v>
      </c>
      <c r="M42" s="10">
        <v>155971.439331</v>
      </c>
      <c r="N42" s="10">
        <v>155971.439331</v>
      </c>
      <c r="O42" s="10">
        <v>148119.74463100001</v>
      </c>
      <c r="P42" s="10">
        <v>153685.552803</v>
      </c>
      <c r="Q42" s="10">
        <v>142241.11973899999</v>
      </c>
    </row>
    <row r="43" spans="1:17" ht="21.5" customHeight="1">
      <c r="A43" s="15" t="s">
        <v>213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7" ht="15" customHeight="1">
      <c r="A44" s="6" t="s">
        <v>201</v>
      </c>
      <c r="B44" s="19">
        <v>27572.72106</v>
      </c>
      <c r="C44" s="10">
        <v>27862.16202</v>
      </c>
      <c r="D44" s="10">
        <v>27862.16202</v>
      </c>
      <c r="E44" s="10">
        <v>27265.872649000001</v>
      </c>
      <c r="F44" s="10">
        <v>26529.615006</v>
      </c>
      <c r="G44" s="10">
        <v>26213.468540000002</v>
      </c>
      <c r="H44" s="10">
        <v>25572.006884999999</v>
      </c>
      <c r="I44" s="10">
        <v>25572.006884999999</v>
      </c>
      <c r="J44" s="10">
        <v>24070.293539999999</v>
      </c>
      <c r="K44" s="10">
        <v>24483.494823000001</v>
      </c>
      <c r="L44" s="10">
        <v>23950.370892999999</v>
      </c>
      <c r="M44" s="10">
        <v>23858.112791</v>
      </c>
      <c r="N44" s="10">
        <v>23858.112791</v>
      </c>
      <c r="O44" s="10">
        <v>23925.532143</v>
      </c>
      <c r="P44" s="10">
        <v>24755.644842999998</v>
      </c>
      <c r="Q44" s="10">
        <v>26919.569629000001</v>
      </c>
    </row>
    <row r="45" spans="1:17" ht="15" customHeight="1">
      <c r="A45" s="211" t="s">
        <v>202</v>
      </c>
      <c r="B45" s="19">
        <v>15630.594104</v>
      </c>
      <c r="C45" s="10">
        <v>15671.12542</v>
      </c>
      <c r="D45" s="10">
        <v>15671.12542</v>
      </c>
      <c r="E45" s="10">
        <v>15192.888494000001</v>
      </c>
      <c r="F45" s="10">
        <v>14779.973966</v>
      </c>
      <c r="G45" s="10">
        <v>14319.327517</v>
      </c>
      <c r="H45" s="10">
        <v>13461.197271999999</v>
      </c>
      <c r="I45" s="10">
        <v>13461.197271999999</v>
      </c>
      <c r="J45" s="10">
        <v>12655.331184000001</v>
      </c>
      <c r="K45" s="10">
        <v>12751.358141999999</v>
      </c>
      <c r="L45" s="10">
        <v>12163.669393</v>
      </c>
      <c r="M45" s="10">
        <v>12026.178637999999</v>
      </c>
      <c r="N45" s="10">
        <v>12026.178637999999</v>
      </c>
      <c r="O45" s="10">
        <v>12003.672698</v>
      </c>
      <c r="P45" s="10">
        <v>12193.356892</v>
      </c>
      <c r="Q45" s="10">
        <v>13179.623573999999</v>
      </c>
    </row>
    <row r="46" spans="1:17" ht="15" customHeight="1">
      <c r="A46" s="211" t="s">
        <v>203</v>
      </c>
      <c r="B46" s="19">
        <v>11942.126956</v>
      </c>
      <c r="C46" s="10">
        <v>12191.036599999999</v>
      </c>
      <c r="D46" s="10">
        <v>12191.036599999999</v>
      </c>
      <c r="E46" s="10">
        <v>12072.984155</v>
      </c>
      <c r="F46" s="10">
        <v>11749.64104</v>
      </c>
      <c r="G46" s="10">
        <v>11894.141023</v>
      </c>
      <c r="H46" s="10">
        <v>12110.809612999999</v>
      </c>
      <c r="I46" s="10">
        <v>12110.809612999999</v>
      </c>
      <c r="J46" s="10">
        <v>11414.962356</v>
      </c>
      <c r="K46" s="10">
        <v>11732.136681</v>
      </c>
      <c r="L46" s="10">
        <v>11786.701499999999</v>
      </c>
      <c r="M46" s="10">
        <v>11831.934153</v>
      </c>
      <c r="N46" s="10">
        <v>11831.934153</v>
      </c>
      <c r="O46" s="10">
        <v>11921.859445</v>
      </c>
      <c r="P46" s="10">
        <v>12562.287951</v>
      </c>
      <c r="Q46" s="10">
        <v>13739.946055</v>
      </c>
    </row>
    <row r="47" spans="1:17" ht="15" customHeight="1">
      <c r="A47" s="17" t="s">
        <v>204</v>
      </c>
      <c r="B47" s="32">
        <v>2424.2960750000002</v>
      </c>
      <c r="C47" s="1">
        <v>2371.261078</v>
      </c>
      <c r="D47" s="1">
        <v>2371.261078</v>
      </c>
      <c r="E47" s="1">
        <v>2360.571668</v>
      </c>
      <c r="F47" s="1">
        <v>2298.3871239999999</v>
      </c>
      <c r="G47" s="1">
        <v>2282.1571530000001</v>
      </c>
      <c r="H47" s="1">
        <v>2204.364016</v>
      </c>
      <c r="I47" s="1">
        <v>2204.364016</v>
      </c>
      <c r="J47" s="10">
        <v>2138.9780479999999</v>
      </c>
      <c r="K47" s="10">
        <v>2173.4667420000001</v>
      </c>
      <c r="L47" s="10">
        <v>2177.4763939999998</v>
      </c>
      <c r="M47" s="10">
        <v>2101.135636</v>
      </c>
      <c r="N47" s="10">
        <v>2101.135636</v>
      </c>
      <c r="O47" s="10">
        <v>2172.0948520000002</v>
      </c>
      <c r="P47" s="10">
        <v>2249.2768449999999</v>
      </c>
      <c r="Q47" s="10">
        <v>2411.8226949999998</v>
      </c>
    </row>
    <row r="48" spans="1:17" ht="21.5" customHeight="1">
      <c r="A48" s="15" t="s">
        <v>48</v>
      </c>
      <c r="B48" s="273"/>
      <c r="C48" s="277"/>
      <c r="D48" s="277"/>
      <c r="E48" s="277"/>
      <c r="F48" s="277"/>
      <c r="G48" s="277"/>
      <c r="H48" s="16"/>
      <c r="I48" s="277"/>
      <c r="J48" s="16"/>
      <c r="K48" s="16"/>
      <c r="L48" s="16"/>
      <c r="M48" s="16"/>
      <c r="N48" s="16"/>
      <c r="O48" s="16"/>
      <c r="P48" s="16"/>
      <c r="Q48" s="16"/>
    </row>
    <row r="49" spans="1:18" ht="15" customHeight="1">
      <c r="A49" s="6" t="s">
        <v>225</v>
      </c>
      <c r="B49" s="32">
        <v>71981.782821999994</v>
      </c>
      <c r="C49" s="1">
        <v>67340.461265999998</v>
      </c>
      <c r="D49" s="1">
        <v>67340.461265999998</v>
      </c>
      <c r="E49" s="1">
        <v>65297.190138999998</v>
      </c>
      <c r="F49" s="1">
        <v>63753.191356000003</v>
      </c>
      <c r="G49" s="1">
        <v>63063.301334999996</v>
      </c>
      <c r="H49" s="1">
        <v>62029.690106000002</v>
      </c>
      <c r="I49" s="1">
        <v>62029.690106000002</v>
      </c>
      <c r="J49" s="1">
        <v>64013.941979000003</v>
      </c>
      <c r="K49" s="1">
        <v>57398.710321999999</v>
      </c>
      <c r="L49" s="1">
        <v>56186.147722000002</v>
      </c>
      <c r="M49" s="1">
        <v>55783.263047</v>
      </c>
      <c r="N49" s="1">
        <v>55783.263047</v>
      </c>
      <c r="O49" s="1">
        <v>57165.726392999997</v>
      </c>
      <c r="P49" s="1">
        <v>55749.349384000001</v>
      </c>
      <c r="Q49" s="1">
        <v>57142.697757000002</v>
      </c>
      <c r="R49" s="10"/>
    </row>
    <row r="50" spans="1:18" ht="15" customHeight="1">
      <c r="A50" s="6" t="s">
        <v>226</v>
      </c>
      <c r="B50" s="32">
        <v>1849.2387120000001</v>
      </c>
      <c r="C50" s="1">
        <v>1867.8377760000001</v>
      </c>
      <c r="D50" s="1">
        <v>1867.8377760000001</v>
      </c>
      <c r="E50" s="1">
        <v>1905.6325509999999</v>
      </c>
      <c r="F50" s="1">
        <v>1801.467787</v>
      </c>
      <c r="G50" s="1">
        <v>1785.386004</v>
      </c>
      <c r="H50" s="1">
        <v>1694.260892</v>
      </c>
      <c r="I50" s="1">
        <v>1694.260892</v>
      </c>
      <c r="J50" s="1">
        <v>1701.711272</v>
      </c>
      <c r="K50" s="1">
        <v>1678.706363</v>
      </c>
      <c r="L50" s="1">
        <v>1634.43797</v>
      </c>
      <c r="M50" s="1">
        <v>1504.861862</v>
      </c>
      <c r="N50" s="1">
        <v>1504.861862</v>
      </c>
      <c r="O50" s="1">
        <v>1393.3407529999999</v>
      </c>
      <c r="P50" s="1">
        <v>1356.900772</v>
      </c>
      <c r="Q50" s="1">
        <v>1579.7846959999999</v>
      </c>
    </row>
    <row r="51" spans="1:18" ht="15" customHeight="1">
      <c r="A51" s="6" t="s">
        <v>227</v>
      </c>
      <c r="B51" s="32">
        <v>9680.8566830336003</v>
      </c>
      <c r="C51" s="1">
        <v>9221.4161462472002</v>
      </c>
      <c r="D51" s="1">
        <v>9221.4161462472002</v>
      </c>
      <c r="E51" s="1">
        <v>9036.0857141788001</v>
      </c>
      <c r="F51" s="1">
        <v>8763.3162830752008</v>
      </c>
      <c r="G51" s="1">
        <v>8671.8985097820023</v>
      </c>
      <c r="H51" s="1">
        <v>8728.4277500204007</v>
      </c>
      <c r="I51" s="1">
        <v>8728.4277500204007</v>
      </c>
      <c r="J51" s="1">
        <v>8960.8922924186008</v>
      </c>
      <c r="K51" s="1">
        <v>8187.7201135147998</v>
      </c>
      <c r="L51" s="1">
        <v>8005.9471216747997</v>
      </c>
      <c r="M51" s="1">
        <v>7830.6838915298003</v>
      </c>
      <c r="N51" s="1">
        <v>7830.6838915298003</v>
      </c>
      <c r="O51" s="1">
        <v>7875.9341259661996</v>
      </c>
      <c r="P51" s="1">
        <v>7678.8769921456005</v>
      </c>
      <c r="Q51" s="1">
        <v>7756.9103235316998</v>
      </c>
    </row>
    <row r="52" spans="1:18" ht="15" customHeight="1">
      <c r="A52" s="6" t="s">
        <v>228</v>
      </c>
      <c r="B52" s="210">
        <v>0.118965</v>
      </c>
      <c r="C52" s="60">
        <v>0.209062</v>
      </c>
      <c r="D52" s="60">
        <v>0.209062</v>
      </c>
      <c r="E52" s="60">
        <v>0.20744799999999999</v>
      </c>
      <c r="F52" s="60">
        <v>0.17633599999999999</v>
      </c>
      <c r="G52" s="60">
        <v>0.11323999999999999</v>
      </c>
      <c r="H52" s="60">
        <v>0.22367699999999999</v>
      </c>
      <c r="I52" s="60">
        <v>0.22367699999999999</v>
      </c>
      <c r="J52" s="60">
        <v>0.22511100000000001</v>
      </c>
      <c r="K52" s="60">
        <v>0.218469</v>
      </c>
      <c r="L52" s="60">
        <v>0.15099499999999999</v>
      </c>
      <c r="M52" s="60">
        <v>0.237789</v>
      </c>
      <c r="N52" s="60">
        <v>0.237789</v>
      </c>
      <c r="O52" s="60">
        <v>0.22450100000000001</v>
      </c>
      <c r="P52" s="60">
        <v>0.22331200000000001</v>
      </c>
      <c r="Q52" s="60">
        <v>0.119613</v>
      </c>
    </row>
    <row r="53" spans="1:18" ht="15" customHeight="1">
      <c r="A53" s="223" t="s">
        <v>229</v>
      </c>
      <c r="B53" s="210">
        <v>0.39432400000000001</v>
      </c>
      <c r="C53" s="60">
        <v>0.41125</v>
      </c>
      <c r="D53" s="60">
        <v>0.41125</v>
      </c>
      <c r="E53" s="60">
        <v>0.40553899999999998</v>
      </c>
      <c r="F53" s="60">
        <v>0.401916</v>
      </c>
      <c r="G53" s="60">
        <v>0.40923999999999999</v>
      </c>
      <c r="H53" s="60">
        <v>0.41196899999999997</v>
      </c>
      <c r="I53" s="60">
        <v>0.41196899999999997</v>
      </c>
      <c r="J53" s="60">
        <v>0.40380300000000002</v>
      </c>
      <c r="K53" s="60">
        <v>0.39593200000000001</v>
      </c>
      <c r="L53" s="60">
        <v>0.396426</v>
      </c>
      <c r="M53" s="60">
        <v>0.41087699999999999</v>
      </c>
      <c r="N53" s="60">
        <v>0.41087699999999999</v>
      </c>
      <c r="O53" s="60">
        <v>0.40937000000000001</v>
      </c>
      <c r="P53" s="60">
        <v>0.39856000000000003</v>
      </c>
      <c r="Q53" s="60">
        <v>0.405414</v>
      </c>
    </row>
    <row r="54" spans="1:18" ht="15" customHeight="1">
      <c r="A54" s="6" t="s">
        <v>230</v>
      </c>
      <c r="B54" s="210">
        <v>0.86350000000000005</v>
      </c>
      <c r="C54" s="60">
        <v>0.87915900000000002</v>
      </c>
      <c r="D54" s="60">
        <v>0.87915900000000002</v>
      </c>
      <c r="E54" s="60">
        <v>0.86597500000000005</v>
      </c>
      <c r="F54" s="60">
        <v>0.86065000000000003</v>
      </c>
      <c r="G54" s="60">
        <v>0.85546199999999994</v>
      </c>
      <c r="H54" s="60">
        <v>0.854097</v>
      </c>
      <c r="I54" s="60">
        <v>0.854097</v>
      </c>
      <c r="J54" s="60">
        <v>0.82885799999999998</v>
      </c>
      <c r="K54" s="60">
        <v>0.81706900000000005</v>
      </c>
      <c r="L54" s="60">
        <v>0.806732</v>
      </c>
      <c r="M54" s="60">
        <v>0.84550899999999996</v>
      </c>
      <c r="N54" s="60">
        <v>0.84550899999999996</v>
      </c>
      <c r="O54" s="60">
        <v>0.86229500000000003</v>
      </c>
      <c r="P54" s="60">
        <v>0.85641900000000004</v>
      </c>
      <c r="Q54" s="60">
        <v>0.84601000000000004</v>
      </c>
    </row>
    <row r="55" spans="1:18" ht="15" customHeight="1" thickBot="1">
      <c r="A55" s="9" t="s">
        <v>231</v>
      </c>
      <c r="B55" s="187">
        <v>1.8710000000000001E-2</v>
      </c>
      <c r="C55" s="61">
        <v>1.9377999999999999E-2</v>
      </c>
      <c r="D55" s="61">
        <v>1.9016000000000002E-2</v>
      </c>
      <c r="E55" s="61">
        <v>1.9375E-2</v>
      </c>
      <c r="F55" s="61">
        <v>1.9724999999999999E-2</v>
      </c>
      <c r="G55" s="61">
        <v>1.9406E-2</v>
      </c>
      <c r="H55" s="61">
        <v>1.9414000000000001E-2</v>
      </c>
      <c r="I55" s="61">
        <v>1.8995999999999999E-2</v>
      </c>
      <c r="J55" s="61">
        <v>1.9073E-2</v>
      </c>
      <c r="K55" s="61">
        <v>2.0492E-2</v>
      </c>
      <c r="L55" s="61">
        <v>1.9095000000000001E-2</v>
      </c>
      <c r="M55" s="61">
        <v>1.6848999999999999E-2</v>
      </c>
      <c r="N55" s="61">
        <v>1.9508000000000001E-2</v>
      </c>
      <c r="O55" s="61">
        <v>1.6173E-2</v>
      </c>
      <c r="P55" s="61">
        <v>1.5901999999999999E-2</v>
      </c>
      <c r="Q55" s="61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R55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M57" sqref="M57"/>
    </sheetView>
  </sheetViews>
  <sheetFormatPr defaultColWidth="8.81640625" defaultRowHeight="12.5"/>
  <cols>
    <col min="1" max="1" width="61.6328125" customWidth="1"/>
    <col min="2" max="17" width="9" customWidth="1"/>
    <col min="18" max="18" width="8.90625" customWidth="1"/>
  </cols>
  <sheetData>
    <row r="3" spans="1:18"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3" customHeight="1"/>
    <row r="5" spans="1:18" ht="20" customHeight="1">
      <c r="A5" s="25" t="s">
        <v>221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8" ht="18" customHeight="1">
      <c r="A6" s="27" t="s">
        <v>43</v>
      </c>
      <c r="B6" s="30" t="s">
        <v>333</v>
      </c>
      <c r="C6" s="31" t="s">
        <v>322</v>
      </c>
      <c r="D6" s="31" t="s">
        <v>321</v>
      </c>
      <c r="E6" s="31" t="s">
        <v>318</v>
      </c>
      <c r="F6" s="31" t="s">
        <v>313</v>
      </c>
      <c r="G6" s="31" t="s">
        <v>310</v>
      </c>
      <c r="H6" s="31" t="s">
        <v>307</v>
      </c>
      <c r="I6" s="31" t="s">
        <v>306</v>
      </c>
      <c r="J6" s="31" t="s">
        <v>303</v>
      </c>
      <c r="K6" s="31" t="s">
        <v>223</v>
      </c>
      <c r="L6" s="31" t="s">
        <v>182</v>
      </c>
      <c r="M6" s="31" t="s">
        <v>181</v>
      </c>
      <c r="N6" s="31" t="s">
        <v>180</v>
      </c>
      <c r="O6" s="31" t="s">
        <v>179</v>
      </c>
      <c r="P6" s="31" t="s">
        <v>177</v>
      </c>
      <c r="Q6" s="31" t="s">
        <v>174</v>
      </c>
    </row>
    <row r="7" spans="1:18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8" ht="15" customHeight="1">
      <c r="A8" s="3" t="s">
        <v>4</v>
      </c>
      <c r="B8" s="19">
        <v>336.24886500000002</v>
      </c>
      <c r="C8" s="10">
        <v>1298.4837809999999</v>
      </c>
      <c r="D8" s="10">
        <v>335.36382200000003</v>
      </c>
      <c r="E8" s="10">
        <v>324.53880299999997</v>
      </c>
      <c r="F8" s="10">
        <v>323.112819</v>
      </c>
      <c r="G8" s="10">
        <v>315.46833700000002</v>
      </c>
      <c r="H8" s="10">
        <v>1270.9920500000001</v>
      </c>
      <c r="I8" s="10">
        <v>321.69863400000003</v>
      </c>
      <c r="J8" s="10">
        <v>315.83713699999998</v>
      </c>
      <c r="K8" s="10">
        <v>324.83119399999998</v>
      </c>
      <c r="L8" s="10">
        <v>308.62508500000001</v>
      </c>
      <c r="M8" s="10">
        <v>1313.4332400000001</v>
      </c>
      <c r="N8" s="10">
        <v>322.53224899999998</v>
      </c>
      <c r="O8" s="10">
        <v>324.89925099999999</v>
      </c>
      <c r="P8" s="10">
        <v>340.44316600000002</v>
      </c>
      <c r="Q8" s="10">
        <v>325.55857400000002</v>
      </c>
      <c r="R8" s="10"/>
    </row>
    <row r="9" spans="1:18" ht="15" customHeight="1">
      <c r="A9" s="5" t="s">
        <v>185</v>
      </c>
      <c r="B9" s="19">
        <v>155.98004700000001</v>
      </c>
      <c r="C9" s="10">
        <v>585.26225499999998</v>
      </c>
      <c r="D9" s="10">
        <v>152.51233199999999</v>
      </c>
      <c r="E9" s="10">
        <v>150.85458</v>
      </c>
      <c r="F9" s="10">
        <v>144.12444600000001</v>
      </c>
      <c r="G9" s="10">
        <v>137.77089699999999</v>
      </c>
      <c r="H9" s="10">
        <v>555.09390399999995</v>
      </c>
      <c r="I9" s="10">
        <v>141.55955800000001</v>
      </c>
      <c r="J9" s="10">
        <v>142.70918800000001</v>
      </c>
      <c r="K9" s="10">
        <v>138.84363300000001</v>
      </c>
      <c r="L9" s="10">
        <v>131.981525</v>
      </c>
      <c r="M9" s="10">
        <v>487.843726</v>
      </c>
      <c r="N9" s="10">
        <v>128.430128</v>
      </c>
      <c r="O9" s="10">
        <v>128.61481499999999</v>
      </c>
      <c r="P9" s="10">
        <v>118.449737</v>
      </c>
      <c r="Q9" s="10">
        <v>112.349046</v>
      </c>
    </row>
    <row r="10" spans="1:18" ht="15" customHeight="1">
      <c r="A10" s="6" t="s">
        <v>186</v>
      </c>
      <c r="B10" s="19">
        <v>129.841464</v>
      </c>
      <c r="C10" s="10">
        <v>485.12587100000002</v>
      </c>
      <c r="D10" s="10">
        <v>126.420738</v>
      </c>
      <c r="E10" s="10">
        <v>125.745955</v>
      </c>
      <c r="F10" s="10">
        <v>119.383319</v>
      </c>
      <c r="G10" s="10">
        <v>113.57585899999999</v>
      </c>
      <c r="H10" s="10">
        <v>459.12007599999998</v>
      </c>
      <c r="I10" s="10">
        <v>116.661547</v>
      </c>
      <c r="J10" s="10">
        <v>119.046368</v>
      </c>
      <c r="K10" s="10">
        <v>114.833287</v>
      </c>
      <c r="L10" s="10">
        <v>108.578874</v>
      </c>
      <c r="M10" s="10">
        <v>400.51343000000003</v>
      </c>
      <c r="N10" s="10">
        <v>106.066802</v>
      </c>
      <c r="O10" s="10">
        <v>105.60624799999999</v>
      </c>
      <c r="P10" s="10">
        <v>97.401392000000001</v>
      </c>
      <c r="Q10" s="10">
        <v>91.438987999999995</v>
      </c>
    </row>
    <row r="11" spans="1:18" ht="15" customHeight="1">
      <c r="A11" s="6" t="s">
        <v>187</v>
      </c>
      <c r="B11" s="19">
        <v>26.138583000000001</v>
      </c>
      <c r="C11" s="10">
        <v>100.13638400000001</v>
      </c>
      <c r="D11" s="10">
        <v>26.091594000000001</v>
      </c>
      <c r="E11" s="10">
        <v>25.108625</v>
      </c>
      <c r="F11" s="10">
        <v>24.741126999999999</v>
      </c>
      <c r="G11" s="10">
        <v>24.195038</v>
      </c>
      <c r="H11" s="10">
        <v>95.973827999999997</v>
      </c>
      <c r="I11" s="10">
        <v>24.898011</v>
      </c>
      <c r="J11" s="10">
        <v>23.66282</v>
      </c>
      <c r="K11" s="10">
        <v>24.010345999999998</v>
      </c>
      <c r="L11" s="10">
        <v>23.402650999999999</v>
      </c>
      <c r="M11" s="10">
        <v>87.330296000000004</v>
      </c>
      <c r="N11" s="10">
        <v>22.363326000000001</v>
      </c>
      <c r="O11" s="10">
        <v>23.008566999999999</v>
      </c>
      <c r="P11" s="10">
        <v>21.048345000000001</v>
      </c>
      <c r="Q11" s="10">
        <v>20.910057999999999</v>
      </c>
    </row>
    <row r="12" spans="1:18" ht="15" customHeight="1">
      <c r="A12" s="3" t="s">
        <v>5</v>
      </c>
      <c r="B12" s="19">
        <v>1.3325E-2</v>
      </c>
      <c r="C12" s="10">
        <v>1.373435</v>
      </c>
      <c r="D12" s="10">
        <v>0.25994099999999998</v>
      </c>
      <c r="E12" s="10">
        <v>0.47938500000000001</v>
      </c>
      <c r="F12" s="10">
        <v>0.56115999999999999</v>
      </c>
      <c r="G12" s="10">
        <v>7.2949E-2</v>
      </c>
      <c r="H12" s="10">
        <v>0.43733499999999997</v>
      </c>
      <c r="I12" s="10">
        <v>-0.12573000000000001</v>
      </c>
      <c r="J12" s="10">
        <v>0.38644499999999998</v>
      </c>
      <c r="K12" s="10">
        <v>0.130775</v>
      </c>
      <c r="L12" s="10">
        <v>4.5844999999999997E-2</v>
      </c>
      <c r="M12" s="10">
        <v>1.2178789999999999</v>
      </c>
      <c r="N12" s="10">
        <v>0.17480899999999999</v>
      </c>
      <c r="O12" s="10">
        <v>0.198125</v>
      </c>
      <c r="P12" s="10">
        <v>0.81211199999999995</v>
      </c>
      <c r="Q12" s="10">
        <v>3.2833000000000001E-2</v>
      </c>
    </row>
    <row r="13" spans="1:18" ht="25">
      <c r="A13" s="279" t="s">
        <v>312</v>
      </c>
      <c r="B13" s="19">
        <v>17.099585000000001</v>
      </c>
      <c r="C13" s="10">
        <v>71.612966999999998</v>
      </c>
      <c r="D13" s="10">
        <v>28.187519000000002</v>
      </c>
      <c r="E13" s="10">
        <v>10.511748000000001</v>
      </c>
      <c r="F13" s="10">
        <v>10.415324999999999</v>
      </c>
      <c r="G13" s="10">
        <v>22.498374999999999</v>
      </c>
      <c r="H13" s="10">
        <v>63.700250000000011</v>
      </c>
      <c r="I13" s="10">
        <v>12.774223000000003</v>
      </c>
      <c r="J13" s="10">
        <v>10.893776000000001</v>
      </c>
      <c r="K13" s="10">
        <v>17.806063999999999</v>
      </c>
      <c r="L13" s="10">
        <v>22.226186999999999</v>
      </c>
      <c r="M13" s="10">
        <v>123.11630300000002</v>
      </c>
      <c r="N13" s="10">
        <v>11.967334000000001</v>
      </c>
      <c r="O13" s="10">
        <v>20.696317999999998</v>
      </c>
      <c r="P13" s="10">
        <v>30.779209999999999</v>
      </c>
      <c r="Q13" s="10">
        <v>59.673441000000004</v>
      </c>
    </row>
    <row r="14" spans="1:18" ht="15" customHeight="1">
      <c r="A14" s="18" t="s">
        <v>6</v>
      </c>
      <c r="B14" s="19">
        <v>93.917268000000007</v>
      </c>
      <c r="C14" s="10">
        <v>351.85911499999997</v>
      </c>
      <c r="D14" s="10">
        <v>97.284356000000002</v>
      </c>
      <c r="E14" s="10">
        <v>86.535910000000001</v>
      </c>
      <c r="F14" s="10">
        <v>84.017729000000003</v>
      </c>
      <c r="G14" s="10">
        <v>84.021119999999996</v>
      </c>
      <c r="H14" s="10">
        <v>324.308809</v>
      </c>
      <c r="I14" s="10">
        <v>80.721648000000002</v>
      </c>
      <c r="J14" s="10">
        <v>81.150627</v>
      </c>
      <c r="K14" s="10">
        <v>82.583901999999995</v>
      </c>
      <c r="L14" s="10">
        <v>79.852632</v>
      </c>
      <c r="M14" s="10">
        <v>281.79036200000002</v>
      </c>
      <c r="N14" s="10">
        <v>62.090600999999999</v>
      </c>
      <c r="O14" s="10">
        <v>75.006517000000002</v>
      </c>
      <c r="P14" s="10">
        <v>71.530244999999994</v>
      </c>
      <c r="Q14" s="10">
        <v>73.162998999999999</v>
      </c>
    </row>
    <row r="15" spans="1:18" ht="15" customHeight="1">
      <c r="A15" s="7" t="s">
        <v>42</v>
      </c>
      <c r="B15" s="19">
        <v>2.2246779999999999</v>
      </c>
      <c r="C15" s="10">
        <v>3.0189189999999999</v>
      </c>
      <c r="D15" s="10">
        <v>-6.3580999999999999E-2</v>
      </c>
      <c r="E15" s="10">
        <v>-0.28621999999999997</v>
      </c>
      <c r="F15" s="10">
        <v>-1.208728</v>
      </c>
      <c r="G15" s="10">
        <v>4.5774480000000004</v>
      </c>
      <c r="H15" s="10">
        <v>5.2123160000000004</v>
      </c>
      <c r="I15" s="10">
        <v>2.9846629999999998</v>
      </c>
      <c r="J15" s="10">
        <v>-4.5011060000000001</v>
      </c>
      <c r="K15" s="10">
        <v>5.1212999999999997</v>
      </c>
      <c r="L15" s="10">
        <v>1.607459</v>
      </c>
      <c r="M15" s="10">
        <v>-184.791235</v>
      </c>
      <c r="N15" s="10">
        <v>-144.00558799999999</v>
      </c>
      <c r="O15" s="10">
        <v>-43.047593999999997</v>
      </c>
      <c r="P15" s="10">
        <v>-3.9140239999999999</v>
      </c>
      <c r="Q15" s="10">
        <v>6.1759709999999997</v>
      </c>
    </row>
    <row r="16" spans="1:18" ht="15" customHeight="1">
      <c r="A16" s="13" t="s">
        <v>44</v>
      </c>
      <c r="B16" s="272">
        <v>605.48376800000005</v>
      </c>
      <c r="C16" s="276">
        <v>2311.6104719999998</v>
      </c>
      <c r="D16" s="276">
        <v>613.54438900000002</v>
      </c>
      <c r="E16" s="276">
        <v>572.63420599999995</v>
      </c>
      <c r="F16" s="276">
        <v>561.02275099999997</v>
      </c>
      <c r="G16" s="276">
        <v>564.40912600000001</v>
      </c>
      <c r="H16" s="12">
        <v>2219.7446639999998</v>
      </c>
      <c r="I16" s="276">
        <v>559.61299599999995</v>
      </c>
      <c r="J16" s="12">
        <v>546.47606699999994</v>
      </c>
      <c r="K16" s="12">
        <v>569.316868</v>
      </c>
      <c r="L16" s="12">
        <v>544.33873300000005</v>
      </c>
      <c r="M16" s="12">
        <v>2022.610275</v>
      </c>
      <c r="N16" s="12">
        <v>381.18953299999998</v>
      </c>
      <c r="O16" s="12">
        <v>506.36743200000001</v>
      </c>
      <c r="P16" s="12">
        <v>558.10044600000003</v>
      </c>
      <c r="Q16" s="12">
        <v>576.95286399999998</v>
      </c>
    </row>
    <row r="17" spans="1:17" ht="15" customHeight="1">
      <c r="A17" s="3" t="s">
        <v>188</v>
      </c>
      <c r="B17" s="19">
        <v>-228.351223</v>
      </c>
      <c r="C17" s="10">
        <v>-853.82546100000002</v>
      </c>
      <c r="D17" s="10">
        <v>-221.962997</v>
      </c>
      <c r="E17" s="10">
        <v>-206.95105899999999</v>
      </c>
      <c r="F17" s="10">
        <v>-195.78335899999999</v>
      </c>
      <c r="G17" s="10">
        <v>-229.12804600000001</v>
      </c>
      <c r="H17" s="10">
        <v>-864.88109199999997</v>
      </c>
      <c r="I17" s="10">
        <v>-210.20729900000001</v>
      </c>
      <c r="J17" s="10">
        <v>-202.74393499999999</v>
      </c>
      <c r="K17" s="10">
        <v>-199.31617199999999</v>
      </c>
      <c r="L17" s="10">
        <v>-252.613686</v>
      </c>
      <c r="M17" s="10">
        <v>-815.037598</v>
      </c>
      <c r="N17" s="10">
        <v>-208.827068</v>
      </c>
      <c r="O17" s="10">
        <v>-185.670886</v>
      </c>
      <c r="P17" s="10">
        <v>-178.41086000000001</v>
      </c>
      <c r="Q17" s="10">
        <v>-242.128784</v>
      </c>
    </row>
    <row r="18" spans="1:17" ht="15" customHeight="1">
      <c r="A18" s="6" t="s">
        <v>189</v>
      </c>
      <c r="B18" s="19">
        <v>-230.88395600000001</v>
      </c>
      <c r="C18" s="10">
        <v>-923.77747299999999</v>
      </c>
      <c r="D18" s="10">
        <v>-249.092961</v>
      </c>
      <c r="E18" s="10">
        <v>-234.464924</v>
      </c>
      <c r="F18" s="10">
        <v>-220.51057700000001</v>
      </c>
      <c r="G18" s="10">
        <v>-219.709011</v>
      </c>
      <c r="H18" s="10">
        <v>-915.94564400000002</v>
      </c>
      <c r="I18" s="10">
        <v>-236.84601699999999</v>
      </c>
      <c r="J18" s="10">
        <v>-231.348815</v>
      </c>
      <c r="K18" s="10">
        <v>-227.60249899999999</v>
      </c>
      <c r="L18" s="10">
        <v>-220.148313</v>
      </c>
      <c r="M18" s="10">
        <v>-861.28187300000002</v>
      </c>
      <c r="N18" s="10">
        <v>-235.41129100000001</v>
      </c>
      <c r="O18" s="10">
        <v>-212.44181900000001</v>
      </c>
      <c r="P18" s="10">
        <v>-204.42731000000001</v>
      </c>
      <c r="Q18" s="10">
        <v>-209.001453</v>
      </c>
    </row>
    <row r="19" spans="1:17" ht="15" customHeight="1">
      <c r="A19" s="6" t="s">
        <v>190</v>
      </c>
      <c r="B19" s="19">
        <v>-25.325081000000001</v>
      </c>
      <c r="C19" s="10">
        <v>-40.044438</v>
      </c>
      <c r="D19" s="10">
        <v>-0.78495000000000004</v>
      </c>
      <c r="E19" s="10">
        <v>-1.0328219999999999</v>
      </c>
      <c r="F19" s="10">
        <v>-2.747042</v>
      </c>
      <c r="G19" s="10">
        <v>-35.479624000000001</v>
      </c>
      <c r="H19" s="10">
        <v>-59.708514999999998</v>
      </c>
      <c r="I19" s="10">
        <v>-5.7008000000000003E-2</v>
      </c>
      <c r="J19" s="10">
        <v>-0.16585800000000001</v>
      </c>
      <c r="K19" s="10">
        <v>0.51492199999999999</v>
      </c>
      <c r="L19" s="10">
        <v>-60.000571000000001</v>
      </c>
      <c r="M19" s="10">
        <v>-60.890664000000001</v>
      </c>
      <c r="N19" s="10">
        <v>-0.625552</v>
      </c>
      <c r="O19" s="10">
        <v>-0.49634699999999998</v>
      </c>
      <c r="P19" s="10">
        <v>0.53027199999999997</v>
      </c>
      <c r="Q19" s="10">
        <v>-60.299036999999998</v>
      </c>
    </row>
    <row r="20" spans="1:17" ht="15" customHeight="1">
      <c r="A20" s="6" t="s">
        <v>191</v>
      </c>
      <c r="B20" s="19">
        <v>27.857814000000001</v>
      </c>
      <c r="C20" s="10">
        <v>109.99645</v>
      </c>
      <c r="D20" s="10">
        <v>27.914914</v>
      </c>
      <c r="E20" s="10">
        <v>28.546686999999999</v>
      </c>
      <c r="F20" s="10">
        <v>27.474260000000001</v>
      </c>
      <c r="G20" s="10">
        <v>26.060589</v>
      </c>
      <c r="H20" s="10">
        <v>110.773067</v>
      </c>
      <c r="I20" s="10">
        <v>26.695726000000001</v>
      </c>
      <c r="J20" s="10">
        <v>28.770738000000001</v>
      </c>
      <c r="K20" s="10">
        <v>27.771405000000001</v>
      </c>
      <c r="L20" s="10">
        <v>27.535198000000001</v>
      </c>
      <c r="M20" s="10">
        <v>107.134939</v>
      </c>
      <c r="N20" s="10">
        <v>27.209775</v>
      </c>
      <c r="O20" s="10">
        <v>27.26728</v>
      </c>
      <c r="P20" s="10">
        <v>25.486177999999999</v>
      </c>
      <c r="Q20" s="10">
        <v>27.171706</v>
      </c>
    </row>
    <row r="21" spans="1:17" ht="15" customHeight="1">
      <c r="A21" s="3" t="s">
        <v>192</v>
      </c>
      <c r="B21" s="19">
        <v>-114.581672</v>
      </c>
      <c r="C21" s="10">
        <v>-530.726631</v>
      </c>
      <c r="D21" s="10">
        <v>-130.21385799999999</v>
      </c>
      <c r="E21" s="10">
        <v>-198.36106599999999</v>
      </c>
      <c r="F21" s="10">
        <v>-103.65018000000001</v>
      </c>
      <c r="G21" s="10">
        <v>-98.501526999999996</v>
      </c>
      <c r="H21" s="10">
        <v>-420.30251600000003</v>
      </c>
      <c r="I21" s="10">
        <v>-113.018845</v>
      </c>
      <c r="J21" s="10">
        <v>-107.527869</v>
      </c>
      <c r="K21" s="10">
        <v>-109.490106</v>
      </c>
      <c r="L21" s="10">
        <v>-90.265696000000005</v>
      </c>
      <c r="M21" s="10">
        <v>-377.70062799999999</v>
      </c>
      <c r="N21" s="10">
        <v>-104.293048</v>
      </c>
      <c r="O21" s="10">
        <v>-93.956795999999997</v>
      </c>
      <c r="P21" s="10">
        <v>-85.574136999999993</v>
      </c>
      <c r="Q21" s="10">
        <v>-93.876647000000006</v>
      </c>
    </row>
    <row r="22" spans="1:17" ht="15" customHeight="1">
      <c r="A22" s="6" t="s">
        <v>234</v>
      </c>
      <c r="B22" s="19">
        <v>-20.99305</v>
      </c>
      <c r="C22" s="10">
        <v>-72.873925</v>
      </c>
      <c r="D22" s="10">
        <v>-20.604972</v>
      </c>
      <c r="E22" s="10">
        <v>-19.716614</v>
      </c>
      <c r="F22" s="10">
        <v>-15.839639999999999</v>
      </c>
      <c r="G22" s="10">
        <v>-16.712699000000001</v>
      </c>
      <c r="H22" s="10">
        <v>-64.917316</v>
      </c>
      <c r="I22" s="10">
        <v>-21.069503999999998</v>
      </c>
      <c r="J22" s="10">
        <v>-15.613661</v>
      </c>
      <c r="K22" s="10">
        <v>-14.529999</v>
      </c>
      <c r="L22" s="10">
        <v>-13.704152000000001</v>
      </c>
      <c r="M22" s="10">
        <v>-46.137427000000002</v>
      </c>
      <c r="N22" s="10">
        <v>-13.371764000000001</v>
      </c>
      <c r="O22" s="10">
        <v>-12.506968000000001</v>
      </c>
      <c r="P22" s="10">
        <v>-11.23929</v>
      </c>
      <c r="Q22" s="10">
        <v>-9.0194050000000008</v>
      </c>
    </row>
    <row r="23" spans="1:17" ht="15" customHeight="1">
      <c r="A23" s="6" t="s">
        <v>193</v>
      </c>
      <c r="B23" s="19">
        <v>-100.10000700000001</v>
      </c>
      <c r="C23" s="10">
        <v>-476.782962</v>
      </c>
      <c r="D23" s="10">
        <v>-114.582517</v>
      </c>
      <c r="E23" s="10">
        <v>-184.88263900000001</v>
      </c>
      <c r="F23" s="10">
        <v>-91.328997999999999</v>
      </c>
      <c r="G23" s="10">
        <v>-85.988808000000006</v>
      </c>
      <c r="H23" s="10">
        <v>-368.00424099999998</v>
      </c>
      <c r="I23" s="10">
        <v>-100.09453000000001</v>
      </c>
      <c r="J23" s="10">
        <v>-94.010499999999993</v>
      </c>
      <c r="K23" s="10">
        <v>-94.711636999999996</v>
      </c>
      <c r="L23" s="10">
        <v>-79.187573999999998</v>
      </c>
      <c r="M23" s="10">
        <v>-326.83669800000001</v>
      </c>
      <c r="N23" s="10">
        <v>-95.452704999999995</v>
      </c>
      <c r="O23" s="10">
        <v>-82.243522999999996</v>
      </c>
      <c r="P23" s="10">
        <v>-71.600112999999993</v>
      </c>
      <c r="Q23" s="10">
        <v>-77.540357</v>
      </c>
    </row>
    <row r="24" spans="1:17" ht="15" customHeight="1">
      <c r="A24" s="211" t="s">
        <v>194</v>
      </c>
      <c r="B24" s="19">
        <v>-57.512608999999998</v>
      </c>
      <c r="C24" s="10">
        <v>-317.66287699999998</v>
      </c>
      <c r="D24" s="10">
        <v>-72.780454000000006</v>
      </c>
      <c r="E24" s="10">
        <v>-142.85635400000001</v>
      </c>
      <c r="F24" s="10">
        <v>-53.314563999999997</v>
      </c>
      <c r="G24" s="10">
        <v>-48.711505000000002</v>
      </c>
      <c r="H24" s="10">
        <v>-212.83031</v>
      </c>
      <c r="I24" s="10">
        <v>-57.259425999999998</v>
      </c>
      <c r="J24" s="10">
        <v>-55.262149999999998</v>
      </c>
      <c r="K24" s="10">
        <v>-57.162706999999997</v>
      </c>
      <c r="L24" s="10">
        <v>-43.146026999999997</v>
      </c>
      <c r="M24" s="10">
        <v>-190.07478399999999</v>
      </c>
      <c r="N24" s="10">
        <v>-58.980694999999997</v>
      </c>
      <c r="O24" s="10">
        <v>-46.402197000000001</v>
      </c>
      <c r="P24" s="10">
        <v>-38.930585000000001</v>
      </c>
      <c r="Q24" s="10">
        <v>-45.761307000000002</v>
      </c>
    </row>
    <row r="25" spans="1:17" ht="15" customHeight="1">
      <c r="A25" s="6" t="s">
        <v>187</v>
      </c>
      <c r="B25" s="19">
        <v>-14.481665</v>
      </c>
      <c r="C25" s="10">
        <v>-53.943669</v>
      </c>
      <c r="D25" s="10">
        <v>-15.631341000000001</v>
      </c>
      <c r="E25" s="10">
        <v>-13.478427</v>
      </c>
      <c r="F25" s="10">
        <v>-12.321182</v>
      </c>
      <c r="G25" s="10">
        <v>-12.512719000000001</v>
      </c>
      <c r="H25" s="10">
        <v>-52.298274999999997</v>
      </c>
      <c r="I25" s="10">
        <v>-12.924315</v>
      </c>
      <c r="J25" s="10">
        <v>-13.517369</v>
      </c>
      <c r="K25" s="10">
        <v>-14.778468999999999</v>
      </c>
      <c r="L25" s="10">
        <v>-11.078122</v>
      </c>
      <c r="M25" s="10">
        <v>-50.863930000000003</v>
      </c>
      <c r="N25" s="10">
        <v>-8.8403430000000007</v>
      </c>
      <c r="O25" s="10">
        <v>-11.713272999999999</v>
      </c>
      <c r="P25" s="10">
        <v>-13.974024</v>
      </c>
      <c r="Q25" s="10">
        <v>-16.336290000000002</v>
      </c>
    </row>
    <row r="26" spans="1:17" ht="15" customHeight="1">
      <c r="A26" s="3" t="s">
        <v>195</v>
      </c>
      <c r="B26" s="19">
        <v>-4.8422409999999996</v>
      </c>
      <c r="C26" s="10">
        <v>60.540363999999997</v>
      </c>
      <c r="D26" s="10">
        <v>10.064375</v>
      </c>
      <c r="E26" s="10">
        <v>60.018407000000003</v>
      </c>
      <c r="F26" s="10">
        <v>-5.8181750000000001</v>
      </c>
      <c r="G26" s="10">
        <v>-3.724243</v>
      </c>
      <c r="H26" s="10">
        <v>-16.090748999999999</v>
      </c>
      <c r="I26" s="10">
        <v>-1.648585</v>
      </c>
      <c r="J26" s="10">
        <v>-5.1620140000000001</v>
      </c>
      <c r="K26" s="10">
        <v>2.3085999999999999E-2</v>
      </c>
      <c r="L26" s="10">
        <v>-9.3032360000000001</v>
      </c>
      <c r="M26" s="10">
        <v>-6.0613049999999999</v>
      </c>
      <c r="N26" s="10">
        <v>1.356932</v>
      </c>
      <c r="O26" s="10">
        <v>-2.1159780000000001</v>
      </c>
      <c r="P26" s="10">
        <v>-1.9926250000000001</v>
      </c>
      <c r="Q26" s="10">
        <v>-3.309634</v>
      </c>
    </row>
    <row r="27" spans="1:17" ht="15" customHeight="1">
      <c r="A27" s="3" t="s">
        <v>1</v>
      </c>
      <c r="B27" s="19">
        <v>-13.729850000000001</v>
      </c>
      <c r="C27" s="10">
        <v>31.331422</v>
      </c>
      <c r="D27" s="10">
        <v>10.860495</v>
      </c>
      <c r="E27" s="10">
        <v>-16.542017000000001</v>
      </c>
      <c r="F27" s="10">
        <v>40.559187000000001</v>
      </c>
      <c r="G27" s="10">
        <v>-3.546243</v>
      </c>
      <c r="H27" s="10">
        <v>-57.155909000000001</v>
      </c>
      <c r="I27" s="10">
        <v>-113.62024</v>
      </c>
      <c r="J27" s="10">
        <v>-3.338428</v>
      </c>
      <c r="K27" s="10">
        <v>53.323264000000002</v>
      </c>
      <c r="L27" s="10">
        <v>6.479495</v>
      </c>
      <c r="M27" s="10">
        <v>-60.412975000000003</v>
      </c>
      <c r="N27" s="10">
        <v>-29.127089999999999</v>
      </c>
      <c r="O27" s="10">
        <v>-30.632822000000001</v>
      </c>
      <c r="P27" s="10">
        <v>-4.8881639999999997</v>
      </c>
      <c r="Q27" s="10">
        <v>4.2351010000000002</v>
      </c>
    </row>
    <row r="28" spans="1:17" ht="15" customHeight="1">
      <c r="A28" s="6" t="s">
        <v>196</v>
      </c>
      <c r="B28" s="19">
        <v>-13.800271</v>
      </c>
      <c r="C28" s="10">
        <v>34.104157000000001</v>
      </c>
      <c r="D28" s="10">
        <v>13.245519</v>
      </c>
      <c r="E28" s="10">
        <v>-16.809742</v>
      </c>
      <c r="F28" s="10">
        <v>41.312685000000002</v>
      </c>
      <c r="G28" s="10">
        <v>-3.6443050000000001</v>
      </c>
      <c r="H28" s="10">
        <v>70.364870999999994</v>
      </c>
      <c r="I28" s="10">
        <v>14.128194000000001</v>
      </c>
      <c r="J28" s="10">
        <v>-3.5195690000000002</v>
      </c>
      <c r="K28" s="10">
        <v>53.071413999999997</v>
      </c>
      <c r="L28" s="10">
        <v>6.6848320000000001</v>
      </c>
      <c r="M28" s="10">
        <v>-46.474628000000003</v>
      </c>
      <c r="N28" s="10">
        <v>-23.077777000000001</v>
      </c>
      <c r="O28" s="10">
        <v>-31.33305</v>
      </c>
      <c r="P28" s="10">
        <v>-1.7615700000000001</v>
      </c>
      <c r="Q28" s="10">
        <v>9.6977689999999992</v>
      </c>
    </row>
    <row r="29" spans="1:17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-109.24770599999999</v>
      </c>
      <c r="I29" s="10">
        <v>-109.24770599999999</v>
      </c>
      <c r="J29" s="10">
        <v>0</v>
      </c>
      <c r="K29" s="10">
        <v>0</v>
      </c>
      <c r="L29" s="10">
        <v>0</v>
      </c>
      <c r="M29" s="10">
        <v>-4.729908</v>
      </c>
      <c r="N29" s="10">
        <v>-4.729908</v>
      </c>
      <c r="O29" s="10">
        <v>0</v>
      </c>
      <c r="P29" s="10">
        <v>0</v>
      </c>
      <c r="Q29" s="10">
        <v>0</v>
      </c>
    </row>
    <row r="30" spans="1:17" ht="15" customHeight="1">
      <c r="A30" s="6" t="s">
        <v>198</v>
      </c>
      <c r="B30" s="19">
        <v>7.0420999999999997E-2</v>
      </c>
      <c r="C30" s="10">
        <v>-2.7727349999999999</v>
      </c>
      <c r="D30" s="10">
        <v>-2.385024</v>
      </c>
      <c r="E30" s="10">
        <v>0.26772499999999999</v>
      </c>
      <c r="F30" s="10">
        <v>-0.753498</v>
      </c>
      <c r="G30" s="10">
        <v>9.8061999999999996E-2</v>
      </c>
      <c r="H30" s="10">
        <v>-18.273074000000001</v>
      </c>
      <c r="I30" s="10">
        <v>-18.500727999999999</v>
      </c>
      <c r="J30" s="10">
        <v>0.181141</v>
      </c>
      <c r="K30" s="10">
        <v>0.25185000000000002</v>
      </c>
      <c r="L30" s="10">
        <v>-0.20533699999999999</v>
      </c>
      <c r="M30" s="10">
        <v>-9.2084390000000003</v>
      </c>
      <c r="N30" s="10">
        <v>-1.3194049999999999</v>
      </c>
      <c r="O30" s="10">
        <v>0.70022799999999996</v>
      </c>
      <c r="P30" s="10">
        <v>-3.1265939999999999</v>
      </c>
      <c r="Q30" s="10">
        <v>-5.4626679999999999</v>
      </c>
    </row>
    <row r="31" spans="1:17" ht="15" customHeight="1">
      <c r="A31" s="3" t="s">
        <v>17</v>
      </c>
      <c r="B31" s="19">
        <v>-1.118884</v>
      </c>
      <c r="C31" s="10">
        <v>-0.14907400000000001</v>
      </c>
      <c r="D31" s="10">
        <v>-0.59770699999999999</v>
      </c>
      <c r="E31" s="10">
        <v>0.36257499999999998</v>
      </c>
      <c r="F31" s="10">
        <v>0.242673</v>
      </c>
      <c r="G31" s="10">
        <v>-0.156615</v>
      </c>
      <c r="H31" s="10">
        <v>-1.15998</v>
      </c>
      <c r="I31" s="10">
        <v>-0.56401299999999999</v>
      </c>
      <c r="J31" s="10">
        <v>-0.107808</v>
      </c>
      <c r="K31" s="10">
        <v>-0.131217</v>
      </c>
      <c r="L31" s="10">
        <v>-0.35694199999999998</v>
      </c>
      <c r="M31" s="10">
        <v>-1.4519629999999999</v>
      </c>
      <c r="N31" s="10">
        <v>-0.33229500000000001</v>
      </c>
      <c r="O31" s="10">
        <v>-8.0575999999999995E-2</v>
      </c>
      <c r="P31" s="10">
        <v>-1.6914999999999999E-2</v>
      </c>
      <c r="Q31" s="10">
        <v>-1.0221769999999999</v>
      </c>
    </row>
    <row r="32" spans="1:17" ht="15" customHeight="1">
      <c r="A32" s="13" t="s">
        <v>45</v>
      </c>
      <c r="B32" s="272">
        <v>242.85989799999999</v>
      </c>
      <c r="C32" s="276">
        <v>1018.7810919999999</v>
      </c>
      <c r="D32" s="276">
        <v>281.69469700000002</v>
      </c>
      <c r="E32" s="276">
        <v>211.161046</v>
      </c>
      <c r="F32" s="276">
        <v>296.57289700000001</v>
      </c>
      <c r="G32" s="276">
        <v>229.352452</v>
      </c>
      <c r="H32" s="12">
        <v>860.15441799999996</v>
      </c>
      <c r="I32" s="276">
        <v>120.554014</v>
      </c>
      <c r="J32" s="12">
        <v>227.596013</v>
      </c>
      <c r="K32" s="12">
        <v>313.72572300000002</v>
      </c>
      <c r="L32" s="12">
        <v>198.27866800000001</v>
      </c>
      <c r="M32" s="12">
        <v>761.94580599999995</v>
      </c>
      <c r="N32" s="12">
        <v>39.966963999999997</v>
      </c>
      <c r="O32" s="12">
        <v>193.91037399999999</v>
      </c>
      <c r="P32" s="12">
        <v>287.21774499999998</v>
      </c>
      <c r="Q32" s="12">
        <v>240.85072299999999</v>
      </c>
    </row>
    <row r="33" spans="1:17" ht="15" customHeight="1">
      <c r="A33" s="212" t="s">
        <v>9</v>
      </c>
      <c r="B33" s="20">
        <v>-35.593052999999998</v>
      </c>
      <c r="C33" s="14">
        <v>-160.93194199999999</v>
      </c>
      <c r="D33" s="14">
        <v>-43.788383000000003</v>
      </c>
      <c r="E33" s="14">
        <v>-31.976030000000002</v>
      </c>
      <c r="F33" s="14">
        <v>-52.412565999999998</v>
      </c>
      <c r="G33" s="14">
        <v>-32.754962999999996</v>
      </c>
      <c r="H33" s="14">
        <v>-97.356121000000002</v>
      </c>
      <c r="I33" s="14">
        <v>-18.743461</v>
      </c>
      <c r="J33" s="14">
        <v>-27.379241</v>
      </c>
      <c r="K33" s="14">
        <v>-37.238317000000002</v>
      </c>
      <c r="L33" s="14">
        <v>-13.995101999999999</v>
      </c>
      <c r="M33" s="14">
        <v>-108.631854</v>
      </c>
      <c r="N33" s="14">
        <v>1.0759460000000001</v>
      </c>
      <c r="O33" s="14">
        <v>-24.164432000000001</v>
      </c>
      <c r="P33" s="14">
        <v>-43.278011999999997</v>
      </c>
      <c r="Q33" s="14">
        <v>-42.265355999999997</v>
      </c>
    </row>
    <row r="34" spans="1:17" ht="15" customHeight="1">
      <c r="A34" s="13" t="s">
        <v>46</v>
      </c>
      <c r="B34" s="272">
        <v>207.26684499999999</v>
      </c>
      <c r="C34" s="276">
        <v>857.84915000000001</v>
      </c>
      <c r="D34" s="276">
        <v>237.90631400000001</v>
      </c>
      <c r="E34" s="276">
        <v>179.18501599999999</v>
      </c>
      <c r="F34" s="276">
        <v>244.16033100000001</v>
      </c>
      <c r="G34" s="276">
        <v>196.597489</v>
      </c>
      <c r="H34" s="12">
        <v>762.79829700000005</v>
      </c>
      <c r="I34" s="276">
        <v>101.810553</v>
      </c>
      <c r="J34" s="12">
        <v>200.21677199999999</v>
      </c>
      <c r="K34" s="12">
        <v>276.48740600000002</v>
      </c>
      <c r="L34" s="12">
        <v>184.28356600000001</v>
      </c>
      <c r="M34" s="12">
        <v>653.31395199999997</v>
      </c>
      <c r="N34" s="12">
        <v>41.042909999999999</v>
      </c>
      <c r="O34" s="12">
        <v>169.74594200000001</v>
      </c>
      <c r="P34" s="12">
        <v>243.93973299999999</v>
      </c>
      <c r="Q34" s="12">
        <v>198.58536699999999</v>
      </c>
    </row>
    <row r="35" spans="1:17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</row>
    <row r="36" spans="1:17" ht="15" customHeight="1">
      <c r="A36" s="213" t="s">
        <v>11</v>
      </c>
      <c r="B36" s="214">
        <v>207.26684499999999</v>
      </c>
      <c r="C36" s="21">
        <v>857.84915000000001</v>
      </c>
      <c r="D36" s="21">
        <v>237.90631400000001</v>
      </c>
      <c r="E36" s="21">
        <v>179.18501599999999</v>
      </c>
      <c r="F36" s="21">
        <v>244.16033100000001</v>
      </c>
      <c r="G36" s="21">
        <v>196.597489</v>
      </c>
      <c r="H36" s="21">
        <v>762.79829700000005</v>
      </c>
      <c r="I36" s="21">
        <v>101.810553</v>
      </c>
      <c r="J36" s="21">
        <v>200.21677199999999</v>
      </c>
      <c r="K36" s="21">
        <v>276.48740600000002</v>
      </c>
      <c r="L36" s="21">
        <v>184.28356600000001</v>
      </c>
      <c r="M36" s="21">
        <v>653.31395199999997</v>
      </c>
      <c r="N36" s="21">
        <v>41.042909999999999</v>
      </c>
      <c r="O36" s="21">
        <v>169.74594200000001</v>
      </c>
      <c r="P36" s="21">
        <v>243.93973299999999</v>
      </c>
      <c r="Q36" s="21">
        <v>198.58536699999999</v>
      </c>
    </row>
    <row r="37" spans="1:17" ht="15" customHeight="1">
      <c r="A37" s="211" t="s">
        <v>2</v>
      </c>
      <c r="B37" s="19">
        <v>175.701549</v>
      </c>
      <c r="C37" s="10">
        <v>752.25377300000002</v>
      </c>
      <c r="D37" s="10">
        <v>210.313188</v>
      </c>
      <c r="E37" s="10">
        <v>164.68472199999999</v>
      </c>
      <c r="F37" s="10">
        <v>212.99655000000001</v>
      </c>
      <c r="G37" s="10">
        <v>164.25931299999999</v>
      </c>
      <c r="H37" s="10">
        <v>645.77663099999995</v>
      </c>
      <c r="I37" s="10">
        <v>73.061544999999995</v>
      </c>
      <c r="J37" s="10">
        <v>172.23557</v>
      </c>
      <c r="K37" s="10">
        <v>247.77004299999999</v>
      </c>
      <c r="L37" s="10">
        <v>152.709473</v>
      </c>
      <c r="M37" s="10">
        <v>591.43291699999997</v>
      </c>
      <c r="N37" s="10">
        <v>12.682364</v>
      </c>
      <c r="O37" s="10">
        <v>172.80374900000001</v>
      </c>
      <c r="P37" s="10">
        <v>219.92718400000001</v>
      </c>
      <c r="Q37" s="10">
        <v>186.01962</v>
      </c>
    </row>
    <row r="38" spans="1:17" ht="15" customHeight="1">
      <c r="A38" s="211" t="s">
        <v>3</v>
      </c>
      <c r="B38" s="19">
        <v>31.565296</v>
      </c>
      <c r="C38" s="10">
        <v>105.595377</v>
      </c>
      <c r="D38" s="10">
        <v>27.593126000000002</v>
      </c>
      <c r="E38" s="10">
        <v>14.500294</v>
      </c>
      <c r="F38" s="10">
        <v>31.163781</v>
      </c>
      <c r="G38" s="10">
        <v>32.338175999999997</v>
      </c>
      <c r="H38" s="10">
        <v>117.021666</v>
      </c>
      <c r="I38" s="10">
        <v>28.749008</v>
      </c>
      <c r="J38" s="10">
        <v>27.981202</v>
      </c>
      <c r="K38" s="10">
        <v>28.717362999999999</v>
      </c>
      <c r="L38" s="10">
        <v>31.574093000000001</v>
      </c>
      <c r="M38" s="10">
        <v>61.881034999999997</v>
      </c>
      <c r="N38" s="10">
        <v>28.360545999999999</v>
      </c>
      <c r="O38" s="10">
        <v>-3.0578069999999999</v>
      </c>
      <c r="P38" s="10">
        <v>24.012549</v>
      </c>
      <c r="Q38" s="10">
        <v>12.565747</v>
      </c>
    </row>
    <row r="39" spans="1:17" ht="21.5" customHeight="1">
      <c r="A39" s="15" t="s">
        <v>47</v>
      </c>
      <c r="B39" s="273"/>
      <c r="C39" s="277"/>
      <c r="D39" s="277"/>
      <c r="E39" s="277"/>
      <c r="F39" s="277"/>
      <c r="G39" s="277"/>
      <c r="H39" s="16"/>
      <c r="I39" s="277"/>
      <c r="J39" s="16"/>
      <c r="K39" s="16"/>
      <c r="L39" s="16"/>
      <c r="M39" s="16"/>
      <c r="N39" s="16"/>
      <c r="O39" s="16"/>
      <c r="P39" s="16"/>
      <c r="Q39" s="16"/>
    </row>
    <row r="40" spans="1:17" ht="15" customHeight="1">
      <c r="A40" s="6" t="s">
        <v>199</v>
      </c>
      <c r="B40" s="19">
        <v>40529.769414000002</v>
      </c>
      <c r="C40" s="10">
        <v>38337.667472000001</v>
      </c>
      <c r="D40" s="10">
        <v>38337.667472000001</v>
      </c>
      <c r="E40" s="10">
        <v>37756.257258999998</v>
      </c>
      <c r="F40" s="10">
        <v>37421.734384000003</v>
      </c>
      <c r="G40" s="10">
        <v>36261.720871999998</v>
      </c>
      <c r="H40" s="10">
        <v>36470.153027</v>
      </c>
      <c r="I40" s="10">
        <v>36470.153027</v>
      </c>
      <c r="J40" s="10">
        <v>36529.500540000001</v>
      </c>
      <c r="K40" s="10">
        <v>36791.527398999999</v>
      </c>
      <c r="L40" s="10">
        <v>36608.706666999999</v>
      </c>
      <c r="M40" s="10">
        <v>35444.948700000001</v>
      </c>
      <c r="N40" s="10">
        <v>35444.948700000001</v>
      </c>
      <c r="O40" s="10">
        <v>34989.447741999997</v>
      </c>
      <c r="P40" s="10">
        <v>34169.405688999999</v>
      </c>
      <c r="Q40" s="10">
        <v>33971.608868000003</v>
      </c>
    </row>
    <row r="41" spans="1:17" ht="15" customHeight="1">
      <c r="A41" s="211" t="s">
        <v>200</v>
      </c>
      <c r="B41" s="19">
        <v>20480.452745999999</v>
      </c>
      <c r="C41" s="10">
        <v>20027.983273999998</v>
      </c>
      <c r="D41" s="10">
        <v>20027.983273999998</v>
      </c>
      <c r="E41" s="10">
        <v>19738.117630000001</v>
      </c>
      <c r="F41" s="10">
        <v>19685.358636000001</v>
      </c>
      <c r="G41" s="10">
        <v>19283.066171999999</v>
      </c>
      <c r="H41" s="10">
        <v>19641.178808000001</v>
      </c>
      <c r="I41" s="10">
        <v>19641.178808000001</v>
      </c>
      <c r="J41" s="10">
        <v>19796.101316</v>
      </c>
      <c r="K41" s="10">
        <v>20184.028482999998</v>
      </c>
      <c r="L41" s="10">
        <v>20313.107663999999</v>
      </c>
      <c r="M41" s="10">
        <v>19696.460931000001</v>
      </c>
      <c r="N41" s="10">
        <v>19696.460931000001</v>
      </c>
      <c r="O41" s="10">
        <v>19195.735504</v>
      </c>
      <c r="P41" s="10">
        <v>18916.211346</v>
      </c>
      <c r="Q41" s="10">
        <v>18974.342595999999</v>
      </c>
    </row>
    <row r="42" spans="1:17" ht="15" customHeight="1">
      <c r="A42" s="6" t="s">
        <v>49</v>
      </c>
      <c r="B42" s="19">
        <v>53942.478108000003</v>
      </c>
      <c r="C42" s="10">
        <v>52708.620967000003</v>
      </c>
      <c r="D42" s="10">
        <v>52708.620967000003</v>
      </c>
      <c r="E42" s="10">
        <v>51867.442292</v>
      </c>
      <c r="F42" s="10">
        <v>51939.219298999997</v>
      </c>
      <c r="G42" s="10">
        <v>51434.604779000001</v>
      </c>
      <c r="H42" s="10">
        <v>52641.857060000002</v>
      </c>
      <c r="I42" s="10">
        <v>52641.857060000002</v>
      </c>
      <c r="J42" s="10">
        <v>54569.036145999999</v>
      </c>
      <c r="K42" s="10">
        <v>54797.750597999999</v>
      </c>
      <c r="L42" s="10">
        <v>54568.712875999998</v>
      </c>
      <c r="M42" s="10">
        <v>51069.308304999999</v>
      </c>
      <c r="N42" s="10">
        <v>51069.308304999999</v>
      </c>
      <c r="O42" s="10">
        <v>49781.188471000001</v>
      </c>
      <c r="P42" s="10">
        <v>48366.219597000003</v>
      </c>
      <c r="Q42" s="10">
        <v>48728.710448999998</v>
      </c>
    </row>
    <row r="43" spans="1:17" ht="21.5" customHeight="1">
      <c r="A43" s="15" t="s">
        <v>213</v>
      </c>
      <c r="B43" s="273"/>
      <c r="C43" s="277"/>
      <c r="D43" s="277"/>
      <c r="E43" s="277"/>
      <c r="F43" s="277"/>
      <c r="G43" s="277"/>
      <c r="H43" s="16"/>
      <c r="I43" s="277"/>
      <c r="J43" s="16"/>
      <c r="K43" s="16"/>
      <c r="L43" s="16"/>
      <c r="M43" s="16"/>
      <c r="N43" s="16"/>
      <c r="O43" s="16"/>
      <c r="P43" s="16"/>
      <c r="Q43" s="16"/>
    </row>
    <row r="44" spans="1:17" ht="15" customHeight="1">
      <c r="A44" s="6" t="s">
        <v>201</v>
      </c>
      <c r="B44" s="19">
        <v>830.67764</v>
      </c>
      <c r="C44" s="10">
        <v>834.795615</v>
      </c>
      <c r="D44" s="10">
        <v>834.795615</v>
      </c>
      <c r="E44" s="10">
        <v>862.40882399999998</v>
      </c>
      <c r="F44" s="10">
        <v>867.69310299999995</v>
      </c>
      <c r="G44" s="10">
        <v>891.27414199999998</v>
      </c>
      <c r="H44" s="10">
        <v>931.28355099999999</v>
      </c>
      <c r="I44" s="10">
        <v>931.28355099999999</v>
      </c>
      <c r="J44" s="10">
        <v>926.95810500000005</v>
      </c>
      <c r="K44" s="10">
        <v>970.53117199999997</v>
      </c>
      <c r="L44" s="10">
        <v>974.68899999999996</v>
      </c>
      <c r="M44" s="10">
        <v>942.88222299999995</v>
      </c>
      <c r="N44" s="10">
        <v>942.88222299999995</v>
      </c>
      <c r="O44" s="10">
        <v>974.47560799999997</v>
      </c>
      <c r="P44" s="10">
        <v>1011.391902</v>
      </c>
      <c r="Q44" s="10">
        <v>1124.546597</v>
      </c>
    </row>
    <row r="45" spans="1:17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</row>
    <row r="46" spans="1:17" ht="15" customHeight="1">
      <c r="A46" s="211" t="s">
        <v>203</v>
      </c>
      <c r="B46" s="19">
        <v>830.67764</v>
      </c>
      <c r="C46" s="10">
        <v>834.795615</v>
      </c>
      <c r="D46" s="10">
        <v>834.795615</v>
      </c>
      <c r="E46" s="10">
        <v>862.40882399999998</v>
      </c>
      <c r="F46" s="10">
        <v>867.69310299999995</v>
      </c>
      <c r="G46" s="10">
        <v>891.27414199999998</v>
      </c>
      <c r="H46" s="10">
        <v>931.28355099999999</v>
      </c>
      <c r="I46" s="10">
        <v>931.28355099999999</v>
      </c>
      <c r="J46" s="10">
        <v>926.95810500000005</v>
      </c>
      <c r="K46" s="10">
        <v>970.53117199999997</v>
      </c>
      <c r="L46" s="10">
        <v>974.68899999999996</v>
      </c>
      <c r="M46" s="10">
        <v>942.88222299999995</v>
      </c>
      <c r="N46" s="10">
        <v>942.88222299999995</v>
      </c>
      <c r="O46" s="10">
        <v>974.47560799999997</v>
      </c>
      <c r="P46" s="10">
        <v>1011.391902</v>
      </c>
      <c r="Q46" s="10">
        <v>1124.546597</v>
      </c>
    </row>
    <row r="47" spans="1:17" ht="15" customHeight="1">
      <c r="A47" s="17" t="s">
        <v>204</v>
      </c>
      <c r="B47" s="32">
        <v>410.69901499999997</v>
      </c>
      <c r="C47" s="1">
        <v>413.143281</v>
      </c>
      <c r="D47" s="1">
        <v>413.143281</v>
      </c>
      <c r="E47" s="1">
        <v>421.60342600000001</v>
      </c>
      <c r="F47" s="1">
        <v>348.60827499999999</v>
      </c>
      <c r="G47" s="1">
        <v>342.75259599999998</v>
      </c>
      <c r="H47" s="1">
        <v>357.06388600000002</v>
      </c>
      <c r="I47" s="1">
        <v>357.06388600000002</v>
      </c>
      <c r="J47" s="10">
        <v>347.05717700000002</v>
      </c>
      <c r="K47" s="10">
        <v>342.20591300000001</v>
      </c>
      <c r="L47" s="10">
        <v>336.09289100000001</v>
      </c>
      <c r="M47" s="10">
        <v>315.57177000000001</v>
      </c>
      <c r="N47" s="10">
        <v>315.57177000000001</v>
      </c>
      <c r="O47" s="10">
        <v>304.27056199999998</v>
      </c>
      <c r="P47" s="10">
        <v>304.53934400000003</v>
      </c>
      <c r="Q47" s="10">
        <v>315.92653000000001</v>
      </c>
    </row>
    <row r="48" spans="1:17" ht="21.5" customHeight="1">
      <c r="A48" s="15" t="s">
        <v>48</v>
      </c>
      <c r="B48" s="273"/>
      <c r="C48" s="277"/>
      <c r="D48" s="277"/>
      <c r="E48" s="277"/>
      <c r="F48" s="277"/>
      <c r="G48" s="277"/>
      <c r="H48" s="16"/>
      <c r="I48" s="277"/>
      <c r="J48" s="16"/>
      <c r="K48" s="16"/>
      <c r="L48" s="16"/>
      <c r="M48" s="16"/>
      <c r="N48" s="16"/>
      <c r="O48" s="16"/>
      <c r="P48" s="16"/>
      <c r="Q48" s="16"/>
    </row>
    <row r="49" spans="1:18" ht="15" customHeight="1">
      <c r="A49" s="6" t="s">
        <v>225</v>
      </c>
      <c r="B49" s="32">
        <v>21532.519295999999</v>
      </c>
      <c r="C49" s="1">
        <v>18530.191992</v>
      </c>
      <c r="D49" s="1">
        <v>18530.191992</v>
      </c>
      <c r="E49" s="1">
        <v>18388.53932</v>
      </c>
      <c r="F49" s="1">
        <v>18123.628981999998</v>
      </c>
      <c r="G49" s="1">
        <v>17487.578815000001</v>
      </c>
      <c r="H49" s="1">
        <v>17515.473931</v>
      </c>
      <c r="I49" s="1">
        <v>17515.473931</v>
      </c>
      <c r="J49" s="1">
        <v>17647.182295999999</v>
      </c>
      <c r="K49" s="1">
        <v>17737.655715000001</v>
      </c>
      <c r="L49" s="1">
        <v>17625.136023999999</v>
      </c>
      <c r="M49" s="1">
        <v>17408.131850000002</v>
      </c>
      <c r="N49" s="1">
        <v>17408.131850000002</v>
      </c>
      <c r="O49" s="1">
        <v>16594.047492000002</v>
      </c>
      <c r="P49" s="1">
        <v>17225.816203999999</v>
      </c>
      <c r="Q49" s="1">
        <v>17109.684764000001</v>
      </c>
      <c r="R49" s="10"/>
    </row>
    <row r="50" spans="1:18" ht="15" customHeight="1">
      <c r="A50" s="6" t="s">
        <v>226</v>
      </c>
      <c r="B50" s="32">
        <v>176.31134599999999</v>
      </c>
      <c r="C50" s="1">
        <v>169.13788500000001</v>
      </c>
      <c r="D50" s="1">
        <v>169.13788500000001</v>
      </c>
      <c r="E50" s="1">
        <v>165.57280700000001</v>
      </c>
      <c r="F50" s="1">
        <v>170.06106700000001</v>
      </c>
      <c r="G50" s="1">
        <v>163.041572</v>
      </c>
      <c r="H50" s="1">
        <v>165.271096</v>
      </c>
      <c r="I50" s="1">
        <v>165.271096</v>
      </c>
      <c r="J50" s="1">
        <v>170.07307800000001</v>
      </c>
      <c r="K50" s="1">
        <v>171.83980199999999</v>
      </c>
      <c r="L50" s="1">
        <v>174.58303000000001</v>
      </c>
      <c r="M50" s="1">
        <v>170.24728500000001</v>
      </c>
      <c r="N50" s="1">
        <v>170.24728500000001</v>
      </c>
      <c r="O50" s="1">
        <v>170.52131299999999</v>
      </c>
      <c r="P50" s="1">
        <v>178.36392699999999</v>
      </c>
      <c r="Q50" s="1">
        <v>158.65099799999999</v>
      </c>
    </row>
    <row r="51" spans="1:18" ht="15" customHeight="1">
      <c r="A51" s="6" t="s">
        <v>227</v>
      </c>
      <c r="B51" s="32">
        <v>2519.0494454047998</v>
      </c>
      <c r="C51" s="1">
        <v>2192.6348505264</v>
      </c>
      <c r="D51" s="1">
        <v>2192.6348505264</v>
      </c>
      <c r="E51" s="1">
        <v>2173.6013007440001</v>
      </c>
      <c r="F51" s="1">
        <v>2149.1613518344002</v>
      </c>
      <c r="G51" s="1">
        <v>2072.6851785980002</v>
      </c>
      <c r="H51" s="1">
        <v>2151.5258397754001</v>
      </c>
      <c r="I51" s="1">
        <v>2151.5258397754001</v>
      </c>
      <c r="J51" s="1">
        <v>2171.2635503664001</v>
      </c>
      <c r="K51" s="1">
        <v>2183.2899600810001</v>
      </c>
      <c r="L51" s="1">
        <v>2173.2734551215999</v>
      </c>
      <c r="M51" s="1">
        <v>2144.3294367899998</v>
      </c>
      <c r="N51" s="1">
        <v>2144.3294367899998</v>
      </c>
      <c r="O51" s="1">
        <v>2052.2862985928</v>
      </c>
      <c r="P51" s="1">
        <v>2131.7714845336</v>
      </c>
      <c r="Q51" s="1">
        <v>2008.2079209884</v>
      </c>
    </row>
    <row r="52" spans="1:18" ht="15" customHeight="1">
      <c r="A52" s="6" t="s">
        <v>228</v>
      </c>
      <c r="B52" s="210">
        <v>0.35281099999999999</v>
      </c>
      <c r="C52" s="60">
        <v>0.40295500000000001</v>
      </c>
      <c r="D52" s="60">
        <v>0.40295500000000001</v>
      </c>
      <c r="E52" s="60">
        <v>0.39077699999999999</v>
      </c>
      <c r="F52" s="60">
        <v>0.42027300000000001</v>
      </c>
      <c r="G52" s="60">
        <v>0.38006600000000001</v>
      </c>
      <c r="H52" s="60">
        <v>0.35039500000000001</v>
      </c>
      <c r="I52" s="60">
        <v>0.35039500000000001</v>
      </c>
      <c r="J52" s="60">
        <v>0.40400000000000003</v>
      </c>
      <c r="K52" s="60">
        <v>0.42307</v>
      </c>
      <c r="L52" s="60">
        <v>0.33995999999999998</v>
      </c>
      <c r="M52" s="60">
        <v>0.31430799999999998</v>
      </c>
      <c r="N52" s="60">
        <v>0.31430799999999998</v>
      </c>
      <c r="O52" s="60">
        <v>0.39496900000000001</v>
      </c>
      <c r="P52" s="60">
        <v>0.42697800000000002</v>
      </c>
      <c r="Q52" s="60">
        <v>0.42420000000000002</v>
      </c>
    </row>
    <row r="53" spans="1:18" ht="15" customHeight="1">
      <c r="A53" s="223" t="s">
        <v>229</v>
      </c>
      <c r="B53" s="210">
        <v>0.415993</v>
      </c>
      <c r="C53" s="60">
        <v>0.43114999999999998</v>
      </c>
      <c r="D53" s="60">
        <v>0.43114999999999998</v>
      </c>
      <c r="E53" s="60">
        <v>0.42810700000000002</v>
      </c>
      <c r="F53" s="60">
        <v>0.42008000000000001</v>
      </c>
      <c r="G53" s="60">
        <v>0.41888399999999998</v>
      </c>
      <c r="H53" s="60">
        <v>0.44188100000000002</v>
      </c>
      <c r="I53" s="60">
        <v>0.44188100000000002</v>
      </c>
      <c r="J53" s="60">
        <v>0.43547599999999997</v>
      </c>
      <c r="K53" s="60">
        <v>0.42740800000000001</v>
      </c>
      <c r="L53" s="60">
        <v>0.42960799999999999</v>
      </c>
      <c r="M53" s="60">
        <v>0.44863799999999998</v>
      </c>
      <c r="N53" s="60">
        <v>0.44863799999999998</v>
      </c>
      <c r="O53" s="60">
        <v>0.40126000000000001</v>
      </c>
      <c r="P53" s="60">
        <v>0.38208599999999998</v>
      </c>
      <c r="Q53" s="60">
        <v>0.37788300000000002</v>
      </c>
    </row>
    <row r="54" spans="1:18" ht="15" customHeight="1">
      <c r="A54" s="6" t="s">
        <v>230</v>
      </c>
      <c r="B54" s="210">
        <v>0.81086000000000003</v>
      </c>
      <c r="C54" s="60">
        <v>0.862653</v>
      </c>
      <c r="D54" s="60">
        <v>0.862653</v>
      </c>
      <c r="E54" s="60">
        <v>0.87312400000000001</v>
      </c>
      <c r="F54" s="60">
        <v>0.802288</v>
      </c>
      <c r="G54" s="60">
        <v>0.78943600000000003</v>
      </c>
      <c r="H54" s="60">
        <v>0.844028</v>
      </c>
      <c r="I54" s="60">
        <v>0.844028</v>
      </c>
      <c r="J54" s="60">
        <v>0.83016599999999996</v>
      </c>
      <c r="K54" s="60">
        <v>0.82461600000000002</v>
      </c>
      <c r="L54" s="60">
        <v>0.815743</v>
      </c>
      <c r="M54" s="60">
        <v>0.82943500000000003</v>
      </c>
      <c r="N54" s="60">
        <v>0.82943500000000003</v>
      </c>
      <c r="O54" s="60">
        <v>0.80571999999999999</v>
      </c>
      <c r="P54" s="60">
        <v>0.81284400000000001</v>
      </c>
      <c r="Q54" s="60">
        <v>0.88449199999999994</v>
      </c>
    </row>
    <row r="55" spans="1:18" ht="15" customHeight="1" thickBot="1">
      <c r="A55" s="9" t="s">
        <v>231</v>
      </c>
      <c r="B55" s="187">
        <v>2.4396000000000001E-2</v>
      </c>
      <c r="C55" s="61">
        <v>2.4173E-2</v>
      </c>
      <c r="D55" s="61">
        <v>2.4627E-2</v>
      </c>
      <c r="E55" s="61">
        <v>2.3973999999999999E-2</v>
      </c>
      <c r="F55" s="61">
        <v>2.4208E-2</v>
      </c>
      <c r="G55" s="61">
        <v>2.3858000000000001E-2</v>
      </c>
      <c r="H55" s="61">
        <v>2.3011E-2</v>
      </c>
      <c r="I55" s="61">
        <v>2.2929999999999999E-2</v>
      </c>
      <c r="J55" s="61">
        <v>2.2592999999999999E-2</v>
      </c>
      <c r="K55" s="61">
        <v>2.3512000000000002E-2</v>
      </c>
      <c r="L55" s="61">
        <v>2.3008000000000001E-2</v>
      </c>
      <c r="M55" s="61">
        <v>2.5458999999999999E-2</v>
      </c>
      <c r="N55" s="61">
        <v>2.3994999999999999E-2</v>
      </c>
      <c r="O55" s="61">
        <v>2.4452000000000002E-2</v>
      </c>
      <c r="P55" s="61">
        <v>2.6955E-2</v>
      </c>
      <c r="Q55" s="61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5" ma:contentTypeDescription="Een nieuw document maken." ma:contentTypeScope="" ma:versionID="1c05cfe808f95c83cf98077f7956b624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0ece762e4c09acd8a742c491ffeedf13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8593D9-683A-4DC0-B264-6A171A7B3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customXml/itemProps3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_Total_regulatory_capital__after_profit_approp_FL</vt:lpstr>
      <vt:lpstr>_Total_regulatory_capital__after_profit_approp_transitional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2025-05-12T14:02:51Z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